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o-my.sharepoint.com/personal/jpolfus_uio_no/Documents/DFT/"/>
    </mc:Choice>
  </mc:AlternateContent>
  <xr:revisionPtr revIDLastSave="255" documentId="8_{4EEFBAC5-1AFC-124C-9138-734DD32A580C}" xr6:coauthVersionLast="47" xr6:coauthVersionMax="47" xr10:uidLastSave="{58A252F7-5F85-C04A-8163-4F3304A6104D}"/>
  <bookViews>
    <workbookView xWindow="9860" yWindow="2400" windowWidth="32920" windowHeight="21960" activeTab="1" xr2:uid="{16169487-6C4C-0348-B214-134C1652394C}"/>
  </bookViews>
  <sheets>
    <sheet name="Structure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" l="1"/>
  <c r="O12" i="2"/>
  <c r="P12" i="2"/>
  <c r="Q12" i="2"/>
  <c r="O13" i="2"/>
  <c r="P13" i="2"/>
  <c r="Q13" i="2"/>
  <c r="O14" i="2"/>
  <c r="P14" i="2"/>
  <c r="Q14" i="2"/>
  <c r="Q11" i="2"/>
  <c r="P11" i="2"/>
  <c r="K13" i="2"/>
  <c r="T14" i="2"/>
  <c r="K12" i="2"/>
  <c r="L12" i="2"/>
  <c r="M12" i="2"/>
  <c r="L13" i="2"/>
  <c r="M13" i="2"/>
  <c r="K14" i="2"/>
  <c r="L14" i="2"/>
  <c r="M14" i="2"/>
  <c r="M11" i="2"/>
  <c r="L11" i="2"/>
  <c r="K11" i="2"/>
  <c r="C14" i="2"/>
  <c r="B14" i="2"/>
  <c r="D12" i="2"/>
  <c r="D11" i="2"/>
  <c r="D13" i="2"/>
  <c r="B8" i="2"/>
  <c r="N11" i="2" s="1"/>
  <c r="R14" i="2" l="1"/>
  <c r="R11" i="2"/>
  <c r="S11" i="2"/>
  <c r="T11" i="2"/>
  <c r="R13" i="2"/>
  <c r="S14" i="2"/>
  <c r="T12" i="2"/>
  <c r="R12" i="2"/>
  <c r="S13" i="2"/>
  <c r="S12" i="2"/>
  <c r="T13" i="2"/>
  <c r="D14" i="2"/>
  <c r="N12" i="2"/>
  <c r="N14" i="2"/>
  <c r="N13" i="2"/>
</calcChain>
</file>

<file path=xl/sharedStrings.xml><?xml version="1.0" encoding="utf-8"?>
<sst xmlns="http://schemas.openxmlformats.org/spreadsheetml/2006/main" count="53" uniqueCount="52">
  <si>
    <t>KPOINTS</t>
  </si>
  <si>
    <t>COMMENT</t>
  </si>
  <si>
    <t>FUNCTIONAL</t>
  </si>
  <si>
    <t>SLURM-ID</t>
  </si>
  <si>
    <t>FOLDER</t>
  </si>
  <si>
    <t>JOB #</t>
  </si>
  <si>
    <t>&lt;hpc folder&gt;</t>
  </si>
  <si>
    <t>PBE</t>
  </si>
  <si>
    <t>Crystal system</t>
  </si>
  <si>
    <t>Space group</t>
  </si>
  <si>
    <t>a / Å</t>
  </si>
  <si>
    <t>b / Å</t>
  </si>
  <si>
    <t>c / Å</t>
  </si>
  <si>
    <r>
      <t>V / Å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</si>
  <si>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Atom</t>
  </si>
  <si>
    <t>Wyckhoff</t>
  </si>
  <si>
    <t>x</t>
  </si>
  <si>
    <t>y</t>
  </si>
  <si>
    <t>z</t>
  </si>
  <si>
    <t>1 a</t>
  </si>
  <si>
    <t>1 b</t>
  </si>
  <si>
    <t>O</t>
  </si>
  <si>
    <t>3 c</t>
  </si>
  <si>
    <t>Occupancy</t>
  </si>
  <si>
    <t>cubic</t>
  </si>
  <si>
    <t>P m -3 m</t>
  </si>
  <si>
    <t>ABO3</t>
  </si>
  <si>
    <t>A</t>
  </si>
  <si>
    <t>B</t>
  </si>
  <si>
    <t>Unit cell</t>
  </si>
  <si>
    <t>Atoms</t>
  </si>
  <si>
    <t>Formula units</t>
  </si>
  <si>
    <t>Supercell</t>
  </si>
  <si>
    <t>DFT</t>
  </si>
  <si>
    <t>Lattice parameters</t>
  </si>
  <si>
    <t>k-points</t>
  </si>
  <si>
    <t>Atoms (f.u.)</t>
  </si>
  <si>
    <t>Atoms (cell)</t>
  </si>
  <si>
    <t>https://it.iucr.org</t>
  </si>
  <si>
    <t>International Tables for Crystallography</t>
  </si>
  <si>
    <t>Cell size (Å)</t>
  </si>
  <si>
    <t>Δ (%)</t>
  </si>
  <si>
    <r>
      <t>Å</t>
    </r>
    <r>
      <rPr>
        <vertAlign val="superscript"/>
        <sz val="12"/>
        <color theme="1"/>
        <rFont val="Calibri (Body)"/>
      </rPr>
      <t>-1</t>
    </r>
  </si>
  <si>
    <t>K-point density</t>
  </si>
  <si>
    <r>
      <t xml:space="preserve">Reference </t>
    </r>
    <r>
      <rPr>
        <sz val="12"/>
        <color theme="1"/>
        <rFont val="Calibri"/>
        <family val="2"/>
        <scheme val="minor"/>
      </rPr>
      <t>†</t>
    </r>
  </si>
  <si>
    <t>ENERGY (eV)</t>
  </si>
  <si>
    <t>EDIFF (eV)</t>
  </si>
  <si>
    <r>
      <t>EDIFFG (eVÅ</t>
    </r>
    <r>
      <rPr>
        <b/>
        <vertAlign val="superscript"/>
        <sz val="14"/>
        <color rgb="FF000000"/>
        <rFont val="Calibri"/>
        <family val="2"/>
        <scheme val="minor"/>
      </rPr>
      <t>-1</t>
    </r>
    <r>
      <rPr>
        <b/>
        <sz val="14"/>
        <color rgb="FF000000"/>
        <rFont val="Calibri"/>
        <family val="2"/>
        <scheme val="minor"/>
      </rPr>
      <t>)</t>
    </r>
  </si>
  <si>
    <t>ERROR MESSAGE</t>
  </si>
  <si>
    <t>xyz</t>
  </si>
  <si>
    <t>INCAR TAGS</t>
  </si>
  <si>
    <t>† citation, materials project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</si>
</sst>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E+00"/>
    <numFmt numFmtId="165" formatCode="0.00000000E+00"/>
    <numFmt numFmtId="166" formatCode="0.0000"/>
    <numFmt numFmtId="167" formatCode="0.000"/>
    <numFmt numFmtId="168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vertAlign val="superscript"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vertAlign val="superscript"/>
      <sz val="12"/>
      <color theme="1"/>
      <name val="Calibri (Body)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4" fontId="11" fillId="2" borderId="0" applyBorder="0" applyAlignment="0" applyProtection="0"/>
  </cellStyleXfs>
  <cellXfs count="40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165" fontId="0" fillId="0" borderId="0" xfId="0" applyNumberFormat="1"/>
    <xf numFmtId="11" fontId="0" fillId="0" borderId="0" xfId="0" applyNumberFormat="1"/>
    <xf numFmtId="0" fontId="4" fillId="0" borderId="0" xfId="0" applyFont="1"/>
    <xf numFmtId="0" fontId="4" fillId="0" borderId="2" xfId="0" applyFont="1" applyBorder="1"/>
    <xf numFmtId="166" fontId="0" fillId="0" borderId="0" xfId="0" applyNumberFormat="1" applyAlignment="1">
      <alignment horizontal="right"/>
    </xf>
    <xf numFmtId="166" fontId="0" fillId="0" borderId="0" xfId="0" applyNumberFormat="1"/>
    <xf numFmtId="2" fontId="0" fillId="0" borderId="0" xfId="0" applyNumberFormat="1"/>
    <xf numFmtId="49" fontId="0" fillId="0" borderId="0" xfId="0" applyNumberFormat="1"/>
    <xf numFmtId="167" fontId="0" fillId="0" borderId="0" xfId="0" applyNumberFormat="1"/>
    <xf numFmtId="0" fontId="0" fillId="0" borderId="1" xfId="0" applyBorder="1"/>
    <xf numFmtId="0" fontId="4" fillId="0" borderId="1" xfId="0" applyFont="1" applyBorder="1"/>
    <xf numFmtId="2" fontId="0" fillId="0" borderId="1" xfId="0" applyNumberFormat="1" applyBorder="1"/>
    <xf numFmtId="0" fontId="0" fillId="0" borderId="0" xfId="0" applyBorder="1"/>
    <xf numFmtId="167" fontId="0" fillId="0" borderId="0" xfId="0" applyNumberFormat="1" applyBorder="1"/>
    <xf numFmtId="0" fontId="0" fillId="0" borderId="0" xfId="0" applyFont="1"/>
    <xf numFmtId="0" fontId="1" fillId="0" borderId="2" xfId="0" applyFont="1" applyBorder="1"/>
    <xf numFmtId="0" fontId="4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Fill="1" applyBorder="1"/>
    <xf numFmtId="0" fontId="9" fillId="0" borderId="0" xfId="1"/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3">
    <cellStyle name="Good" xfId="2" builtinId="26" customBuilti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iuc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5FD75-4509-5F4E-B496-AC1A9D169882}">
  <dimension ref="A1:T23"/>
  <sheetViews>
    <sheetView zoomScale="125" zoomScaleNormal="125" workbookViewId="0">
      <selection activeCell="A16" sqref="A16"/>
    </sheetView>
  </sheetViews>
  <sheetFormatPr baseColWidth="10" defaultRowHeight="16" x14ac:dyDescent="0.2"/>
  <cols>
    <col min="1" max="1" width="15.6640625" bestFit="1" customWidth="1"/>
    <col min="8" max="10" width="3.33203125" customWidth="1"/>
    <col min="11" max="13" width="4.83203125" customWidth="1"/>
    <col min="14" max="14" width="9.5" customWidth="1"/>
    <col min="15" max="17" width="4.83203125" customWidth="1"/>
    <col min="18" max="20" width="3.33203125" customWidth="1"/>
  </cols>
  <sheetData>
    <row r="1" spans="1:20" s="23" customFormat="1" ht="19" x14ac:dyDescent="0.25">
      <c r="A1" s="22" t="s">
        <v>26</v>
      </c>
      <c r="E1" s="24"/>
      <c r="F1" s="25"/>
    </row>
    <row r="2" spans="1:20" x14ac:dyDescent="0.2">
      <c r="A2" s="5" t="s">
        <v>8</v>
      </c>
      <c r="B2" t="s">
        <v>24</v>
      </c>
      <c r="E2" s="17" t="s">
        <v>39</v>
      </c>
    </row>
    <row r="3" spans="1:20" x14ac:dyDescent="0.2">
      <c r="A3" s="5" t="s">
        <v>9</v>
      </c>
      <c r="B3" t="s">
        <v>25</v>
      </c>
      <c r="C3">
        <v>221</v>
      </c>
      <c r="E3" s="27" t="s">
        <v>38</v>
      </c>
    </row>
    <row r="4" spans="1:20" x14ac:dyDescent="0.2">
      <c r="A4" s="5"/>
    </row>
    <row r="5" spans="1:20" x14ac:dyDescent="0.2">
      <c r="A5" s="5" t="s">
        <v>29</v>
      </c>
    </row>
    <row r="6" spans="1:20" x14ac:dyDescent="0.2">
      <c r="A6" s="21" t="s">
        <v>36</v>
      </c>
      <c r="B6" s="15">
        <v>5</v>
      </c>
    </row>
    <row r="7" spans="1:20" x14ac:dyDescent="0.2">
      <c r="A7" s="21" t="s">
        <v>31</v>
      </c>
      <c r="B7" s="15">
        <v>1</v>
      </c>
      <c r="E7" s="19"/>
      <c r="F7" s="19"/>
      <c r="H7" s="20"/>
      <c r="I7" s="15"/>
    </row>
    <row r="8" spans="1:20" x14ac:dyDescent="0.2">
      <c r="A8" s="21" t="s">
        <v>37</v>
      </c>
      <c r="B8" s="15">
        <f>B6*B7</f>
        <v>5</v>
      </c>
      <c r="E8" s="19"/>
      <c r="F8" s="19"/>
      <c r="I8" s="15"/>
    </row>
    <row r="9" spans="1:20" ht="19" x14ac:dyDescent="0.2">
      <c r="A9" s="5"/>
      <c r="E9" s="19"/>
      <c r="F9" s="19"/>
      <c r="H9" s="29"/>
      <c r="I9" s="30"/>
      <c r="J9" s="29"/>
      <c r="K9" s="29"/>
      <c r="L9" s="29"/>
      <c r="M9" s="29"/>
      <c r="N9" s="29"/>
      <c r="O9" s="31" t="s">
        <v>43</v>
      </c>
      <c r="P9" s="31"/>
      <c r="Q9" s="29"/>
      <c r="R9" s="37">
        <v>3.9</v>
      </c>
      <c r="S9" s="37"/>
      <c r="T9" s="29" t="s">
        <v>42</v>
      </c>
    </row>
    <row r="10" spans="1:20" x14ac:dyDescent="0.2">
      <c r="A10" s="6" t="s">
        <v>34</v>
      </c>
      <c r="B10" s="18" t="s">
        <v>44</v>
      </c>
      <c r="C10" s="6" t="s">
        <v>33</v>
      </c>
      <c r="D10" s="6" t="s">
        <v>41</v>
      </c>
      <c r="E10" s="19"/>
      <c r="F10" s="19"/>
      <c r="H10" s="39" t="s">
        <v>32</v>
      </c>
      <c r="I10" s="39"/>
      <c r="J10" s="39"/>
      <c r="K10" s="39" t="s">
        <v>40</v>
      </c>
      <c r="L10" s="39"/>
      <c r="M10" s="39"/>
      <c r="N10" s="28" t="s">
        <v>30</v>
      </c>
      <c r="O10" s="38" t="s">
        <v>35</v>
      </c>
      <c r="P10" s="38"/>
      <c r="Q10" s="38"/>
      <c r="R10" s="38" t="s">
        <v>35</v>
      </c>
      <c r="S10" s="38"/>
      <c r="T10" s="38"/>
    </row>
    <row r="11" spans="1:20" x14ac:dyDescent="0.2">
      <c r="A11" s="5" t="s">
        <v>10</v>
      </c>
      <c r="B11" s="7">
        <v>4</v>
      </c>
      <c r="C11">
        <v>4.0999999999999996</v>
      </c>
      <c r="D11" s="9">
        <f>(C11/B11*100)-100</f>
        <v>2.4999999999999858</v>
      </c>
      <c r="E11" s="8"/>
      <c r="H11" s="32">
        <v>1</v>
      </c>
      <c r="I11" s="32">
        <v>1</v>
      </c>
      <c r="J11" s="32">
        <v>1</v>
      </c>
      <c r="K11" s="36">
        <f>H11*$B$11</f>
        <v>4</v>
      </c>
      <c r="L11" s="36">
        <f>I11*$B$12</f>
        <v>4</v>
      </c>
      <c r="M11" s="36">
        <f>J11*$B$13</f>
        <v>4</v>
      </c>
      <c r="N11" s="32">
        <f>H11*I11*J11*$B$8</f>
        <v>5</v>
      </c>
      <c r="O11" s="33">
        <f>$R$9*2*PI()/K11</f>
        <v>6.1261056745000966</v>
      </c>
      <c r="P11" s="33">
        <f>$R$9*2*PI()/L11</f>
        <v>6.1261056745000966</v>
      </c>
      <c r="Q11" s="33">
        <f>$R$9*2*PI()/M11</f>
        <v>6.1261056745000966</v>
      </c>
      <c r="R11" s="34">
        <f>ROUND(O11,0)</f>
        <v>6</v>
      </c>
      <c r="S11" s="34">
        <f t="shared" ref="S11:T14" si="0">ROUND(P11,0)</f>
        <v>6</v>
      </c>
      <c r="T11" s="34">
        <f t="shared" si="0"/>
        <v>6</v>
      </c>
    </row>
    <row r="12" spans="1:20" x14ac:dyDescent="0.2">
      <c r="A12" s="5" t="s">
        <v>11</v>
      </c>
      <c r="B12" s="7">
        <v>4</v>
      </c>
      <c r="C12">
        <v>4.0999999999999996</v>
      </c>
      <c r="D12" s="9">
        <f>(C12/B12*100)-100</f>
        <v>2.4999999999999858</v>
      </c>
      <c r="E12" s="8"/>
      <c r="H12" s="35">
        <v>2</v>
      </c>
      <c r="I12" s="35">
        <v>2</v>
      </c>
      <c r="J12" s="32">
        <v>2</v>
      </c>
      <c r="K12" s="36">
        <f>H12*$B$11</f>
        <v>8</v>
      </c>
      <c r="L12" s="36">
        <f>I12*$B$12</f>
        <v>8</v>
      </c>
      <c r="M12" s="36">
        <f>J12*$B$13</f>
        <v>8</v>
      </c>
      <c r="N12" s="32">
        <f>H12*I12*J12*$B$8</f>
        <v>40</v>
      </c>
      <c r="O12" s="33">
        <f t="shared" ref="O12:O14" si="1">$R$9*2*PI()/K12</f>
        <v>3.0630528372500483</v>
      </c>
      <c r="P12" s="33">
        <f t="shared" ref="P12:P14" si="2">$R$9*2*PI()/L12</f>
        <v>3.0630528372500483</v>
      </c>
      <c r="Q12" s="33">
        <f t="shared" ref="Q12:Q14" si="3">$R$9*2*PI()/M12</f>
        <v>3.0630528372500483</v>
      </c>
      <c r="R12" s="34">
        <f t="shared" ref="R12:R14" si="4">ROUND(O12,0)</f>
        <v>3</v>
      </c>
      <c r="S12" s="34">
        <f t="shared" si="0"/>
        <v>3</v>
      </c>
      <c r="T12" s="34">
        <f t="shared" si="0"/>
        <v>3</v>
      </c>
    </row>
    <row r="13" spans="1:20" x14ac:dyDescent="0.2">
      <c r="A13" s="5" t="s">
        <v>12</v>
      </c>
      <c r="B13" s="7">
        <v>4</v>
      </c>
      <c r="C13">
        <v>4.0999999999999996</v>
      </c>
      <c r="D13" s="9">
        <f t="shared" ref="D13:D14" si="5">(C13/B13*100)-100</f>
        <v>2.4999999999999858</v>
      </c>
      <c r="E13" s="8"/>
      <c r="H13" s="32">
        <v>3</v>
      </c>
      <c r="I13" s="32">
        <v>3</v>
      </c>
      <c r="J13" s="32">
        <v>3</v>
      </c>
      <c r="K13" s="36">
        <f>H13*$B$11</f>
        <v>12</v>
      </c>
      <c r="L13" s="36">
        <f>I13*$B$12</f>
        <v>12</v>
      </c>
      <c r="M13" s="36">
        <f>J13*$B$13</f>
        <v>12</v>
      </c>
      <c r="N13" s="32">
        <f>H13*I13*J13*$B$8</f>
        <v>135</v>
      </c>
      <c r="O13" s="33">
        <f t="shared" si="1"/>
        <v>2.0420352248333655</v>
      </c>
      <c r="P13" s="33">
        <f t="shared" si="2"/>
        <v>2.0420352248333655</v>
      </c>
      <c r="Q13" s="33">
        <f t="shared" si="3"/>
        <v>2.0420352248333655</v>
      </c>
      <c r="R13" s="34">
        <f t="shared" si="4"/>
        <v>2</v>
      </c>
      <c r="S13" s="34">
        <f>ROUND(P13,0)</f>
        <v>2</v>
      </c>
      <c r="T13" s="34">
        <f t="shared" si="0"/>
        <v>2</v>
      </c>
    </row>
    <row r="14" spans="1:20" ht="17" x14ac:dyDescent="0.2">
      <c r="A14" s="13" t="s">
        <v>13</v>
      </c>
      <c r="B14" s="14">
        <f>B11*B12*B13</f>
        <v>64</v>
      </c>
      <c r="C14" s="14">
        <f>C11*C12*C13</f>
        <v>68.920999999999992</v>
      </c>
      <c r="D14" s="14">
        <f t="shared" si="5"/>
        <v>7.6890624999999915</v>
      </c>
      <c r="E14" s="9"/>
      <c r="H14" s="32">
        <v>4</v>
      </c>
      <c r="I14" s="32">
        <v>4</v>
      </c>
      <c r="J14" s="32">
        <v>4</v>
      </c>
      <c r="K14" s="36">
        <f>H14*$B$11</f>
        <v>16</v>
      </c>
      <c r="L14" s="36">
        <f>I14*$B$12</f>
        <v>16</v>
      </c>
      <c r="M14" s="36">
        <f>J14*$B$13</f>
        <v>16</v>
      </c>
      <c r="N14" s="32">
        <f>H14*I14*J14*$B$8</f>
        <v>320</v>
      </c>
      <c r="O14" s="33">
        <f t="shared" si="1"/>
        <v>1.5315264186250241</v>
      </c>
      <c r="P14" s="33">
        <f t="shared" si="2"/>
        <v>1.5315264186250241</v>
      </c>
      <c r="Q14" s="33">
        <f t="shared" si="3"/>
        <v>1.5315264186250241</v>
      </c>
      <c r="R14" s="34">
        <f t="shared" si="4"/>
        <v>2</v>
      </c>
      <c r="S14" s="34">
        <f t="shared" si="0"/>
        <v>2</v>
      </c>
      <c r="T14" s="34">
        <f t="shared" si="0"/>
        <v>2</v>
      </c>
    </row>
    <row r="15" spans="1:20" x14ac:dyDescent="0.2">
      <c r="A15" s="26" t="s">
        <v>51</v>
      </c>
    </row>
    <row r="17" spans="1:6" x14ac:dyDescent="0.2">
      <c r="A17" s="6" t="s">
        <v>14</v>
      </c>
      <c r="B17" s="6" t="s">
        <v>15</v>
      </c>
      <c r="C17" s="6" t="s">
        <v>16</v>
      </c>
      <c r="D17" s="6" t="s">
        <v>17</v>
      </c>
      <c r="E17" s="6" t="s">
        <v>18</v>
      </c>
      <c r="F17" s="6" t="s">
        <v>23</v>
      </c>
    </row>
    <row r="18" spans="1:6" x14ac:dyDescent="0.2">
      <c r="A18" t="s">
        <v>27</v>
      </c>
      <c r="B18" s="10" t="s">
        <v>19</v>
      </c>
      <c r="C18">
        <v>0</v>
      </c>
      <c r="D18">
        <v>0</v>
      </c>
      <c r="E18">
        <v>0</v>
      </c>
      <c r="F18">
        <v>1</v>
      </c>
    </row>
    <row r="19" spans="1:6" x14ac:dyDescent="0.2">
      <c r="A19" t="s">
        <v>28</v>
      </c>
      <c r="B19" s="10" t="s">
        <v>20</v>
      </c>
      <c r="C19">
        <v>0.5</v>
      </c>
      <c r="D19">
        <v>0.5</v>
      </c>
      <c r="E19">
        <v>0.5</v>
      </c>
      <c r="F19">
        <v>1</v>
      </c>
    </row>
    <row r="20" spans="1:6" x14ac:dyDescent="0.2">
      <c r="A20" s="12" t="s">
        <v>21</v>
      </c>
      <c r="B20" s="12" t="s">
        <v>22</v>
      </c>
      <c r="C20" s="12">
        <v>0</v>
      </c>
      <c r="D20" s="12">
        <v>0.5</v>
      </c>
      <c r="E20" s="12">
        <v>0.5</v>
      </c>
      <c r="F20" s="12">
        <v>1</v>
      </c>
    </row>
    <row r="22" spans="1:6" x14ac:dyDescent="0.2">
      <c r="C22" s="11"/>
      <c r="D22" s="11"/>
      <c r="E22" s="11"/>
    </row>
    <row r="23" spans="1:6" x14ac:dyDescent="0.2">
      <c r="C23" s="16"/>
      <c r="D23" s="16"/>
      <c r="E23" s="16"/>
      <c r="F23" s="15"/>
    </row>
  </sheetData>
  <mergeCells count="5">
    <mergeCell ref="R9:S9"/>
    <mergeCell ref="O10:Q10"/>
    <mergeCell ref="H10:J10"/>
    <mergeCell ref="R10:T10"/>
    <mergeCell ref="K10:M10"/>
  </mergeCells>
  <hyperlinks>
    <hyperlink ref="E3" r:id="rId1" xr:uid="{308E7E3F-C238-C44E-8B88-110B3C4429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1D44-14FB-E14B-8D6F-C31D0E82A15E}">
  <dimension ref="A1:K3"/>
  <sheetViews>
    <sheetView tabSelected="1" zoomScale="125" zoomScaleNormal="125" workbookViewId="0">
      <selection activeCell="P7" sqref="P7:S16"/>
    </sheetView>
  </sheetViews>
  <sheetFormatPr baseColWidth="10" defaultRowHeight="16" x14ac:dyDescent="0.2"/>
  <cols>
    <col min="1" max="1" width="25.83203125" customWidth="1"/>
    <col min="2" max="2" width="6.6640625" bestFit="1" customWidth="1"/>
    <col min="3" max="3" width="11.5" bestFit="1" customWidth="1"/>
    <col min="4" max="4" width="18.6640625" customWidth="1"/>
    <col min="5" max="5" width="10.1640625" bestFit="1" customWidth="1"/>
    <col min="6" max="6" width="11.5" bestFit="1" customWidth="1"/>
    <col min="7" max="7" width="15.83203125" bestFit="1" customWidth="1"/>
    <col min="8" max="8" width="14.5" bestFit="1" customWidth="1"/>
    <col min="9" max="9" width="17.6640625" customWidth="1"/>
    <col min="10" max="10" width="21.6640625" customWidth="1"/>
    <col min="11" max="11" width="34.83203125" customWidth="1"/>
  </cols>
  <sheetData>
    <row r="1" spans="1:11" ht="22" x14ac:dyDescent="0.25">
      <c r="A1" s="1" t="s">
        <v>4</v>
      </c>
      <c r="B1" s="1" t="s">
        <v>5</v>
      </c>
      <c r="C1" s="1" t="s">
        <v>3</v>
      </c>
      <c r="D1" s="2" t="s">
        <v>45</v>
      </c>
      <c r="E1" s="1" t="s">
        <v>0</v>
      </c>
      <c r="F1" s="1" t="s">
        <v>46</v>
      </c>
      <c r="G1" s="1" t="s">
        <v>47</v>
      </c>
      <c r="H1" s="1" t="s">
        <v>2</v>
      </c>
      <c r="I1" s="1" t="s">
        <v>50</v>
      </c>
      <c r="J1" s="1" t="s">
        <v>48</v>
      </c>
      <c r="K1" s="1" t="s">
        <v>1</v>
      </c>
    </row>
    <row r="2" spans="1:11" x14ac:dyDescent="0.2">
      <c r="D2" s="3"/>
    </row>
    <row r="3" spans="1:11" x14ac:dyDescent="0.2">
      <c r="A3" t="s">
        <v>6</v>
      </c>
      <c r="B3">
        <v>1</v>
      </c>
      <c r="E3" t="s">
        <v>49</v>
      </c>
      <c r="F3" s="4">
        <v>9.9999999999999995E-7</v>
      </c>
      <c r="G3">
        <v>-0.02</v>
      </c>
      <c r="H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Structure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Polfus</dc:creator>
  <cp:lastModifiedBy>Jonathan Polfus</cp:lastModifiedBy>
  <dcterms:created xsi:type="dcterms:W3CDTF">2020-12-14T09:56:33Z</dcterms:created>
  <dcterms:modified xsi:type="dcterms:W3CDTF">2021-12-06T11:01:15Z</dcterms:modified>
</cp:coreProperties>
</file>