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rikri\Desktop\Arbeidsoppgaver Eirik\Samlingstall\Tall per år\"/>
    </mc:Choice>
  </mc:AlternateContent>
  <xr:revisionPtr revIDLastSave="0" documentId="13_ncr:1_{CD05C53C-FD40-4869-B47E-45D046629805}" xr6:coauthVersionLast="36" xr6:coauthVersionMax="36" xr10:uidLastSave="{00000000-0000-0000-0000-000000000000}"/>
  <bookViews>
    <workbookView xWindow="480" yWindow="420" windowWidth="17445" windowHeight="7650" xr2:uid="{00000000-000D-0000-FFFF-FFFF00000000}"/>
  </bookViews>
  <sheets>
    <sheet name="samlingsplan_oppdatert" sheetId="1" r:id="rId1"/>
    <sheet name="Fra G Søli" sheetId="4" r:id="rId2"/>
    <sheet name="Forklaring" sheetId="2" r:id="rId3"/>
    <sheet name="Karplanter_detaljer" sheetId="3" r:id="rId4"/>
    <sheet name="Hans Arne" sheetId="5" r:id="rId5"/>
    <sheet name="Franz Josef" sheetId="6" r:id="rId6"/>
    <sheet name="Axel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8" i="1" l="1"/>
  <c r="H164" i="1"/>
  <c r="F164" i="1"/>
  <c r="G164" i="1"/>
  <c r="E165" i="1"/>
  <c r="E164" i="1"/>
  <c r="D166" i="1"/>
  <c r="D165" i="1"/>
  <c r="D164" i="1"/>
  <c r="D109" i="1" l="1"/>
  <c r="D167" i="1" s="1"/>
  <c r="I23" i="3" l="1"/>
  <c r="I22" i="3"/>
  <c r="J22" i="3"/>
  <c r="D23" i="3"/>
  <c r="D22" i="3"/>
  <c r="B22" i="3"/>
</calcChain>
</file>

<file path=xl/sharedStrings.xml><?xml version="1.0" encoding="utf-8"?>
<sst xmlns="http://schemas.openxmlformats.org/spreadsheetml/2006/main" count="705" uniqueCount="259">
  <si>
    <t>Delsamling</t>
  </si>
  <si>
    <t>Samlingsstatus</t>
  </si>
  <si>
    <t>Alger</t>
  </si>
  <si>
    <t>Norge</t>
  </si>
  <si>
    <t>Eksikkater</t>
  </si>
  <si>
    <t>Norden</t>
  </si>
  <si>
    <t>General</t>
  </si>
  <si>
    <t>Makronesia</t>
  </si>
  <si>
    <t>Inventeringer</t>
  </si>
  <si>
    <t>Lav</t>
  </si>
  <si>
    <t>Moser</t>
  </si>
  <si>
    <t>Sopp</t>
  </si>
  <si>
    <t>Notater</t>
  </si>
  <si>
    <t>Dokumentasjon</t>
  </si>
  <si>
    <t>Foto</t>
  </si>
  <si>
    <t>Illustrasjoner</t>
  </si>
  <si>
    <t>Feltdagbøker</t>
  </si>
  <si>
    <t>Kart</t>
  </si>
  <si>
    <t>Hageherbariet</t>
  </si>
  <si>
    <t>Tørrsamlingen</t>
  </si>
  <si>
    <t>Invertebrater</t>
  </si>
  <si>
    <t>Bløtdyr</t>
  </si>
  <si>
    <t>Helminter</t>
  </si>
  <si>
    <t>Krepsdyr</t>
  </si>
  <si>
    <t>Vertebrater</t>
  </si>
  <si>
    <t>Fisk</t>
  </si>
  <si>
    <t>Fiskeskjell</t>
  </si>
  <si>
    <t>Pattedyr</t>
  </si>
  <si>
    <t>Utstillingsobjekter</t>
  </si>
  <si>
    <t>Zoologi</t>
  </si>
  <si>
    <t>Botanikk</t>
  </si>
  <si>
    <t>Artis</t>
  </si>
  <si>
    <t>Biologiske samlinger</t>
  </si>
  <si>
    <t>Antall 2010</t>
  </si>
  <si>
    <t>Dig. 2010</t>
  </si>
  <si>
    <t>På web.</t>
  </si>
  <si>
    <t>Krysslister, funn</t>
  </si>
  <si>
    <t>Brev og manus</t>
  </si>
  <si>
    <t>Botanisk hage</t>
  </si>
  <si>
    <t>Fugl, skinn</t>
  </si>
  <si>
    <t>Fugl, egg</t>
  </si>
  <si>
    <t>Fugl, spermieprøver</t>
  </si>
  <si>
    <t>Fugl, våtsamling</t>
  </si>
  <si>
    <t>Vevssamling, DNA</t>
  </si>
  <si>
    <t>Kommentarer</t>
  </si>
  <si>
    <t>Bergarter</t>
  </si>
  <si>
    <t>Fensfeltsamling</t>
  </si>
  <si>
    <t>Utenlandske</t>
  </si>
  <si>
    <t>Kartbladsamling</t>
  </si>
  <si>
    <t>Oslofeltet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</si>
  <si>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</si>
  <si>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</si>
  <si>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</si>
  <si>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</si>
  <si>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</si>
  <si>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</si>
  <si>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</si>
  <si>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Pulversamling</t>
  </si>
  <si>
    <t>Røntgenfilmer</t>
  </si>
  <si>
    <t>Fossiler</t>
  </si>
  <si>
    <t>Kassesamling</t>
  </si>
  <si>
    <t>Polarsamlingen</t>
  </si>
  <si>
    <t>Mikrofossiler</t>
  </si>
  <si>
    <t>Kvartærsamling</t>
  </si>
  <si>
    <t>Typesamling</t>
  </si>
  <si>
    <t>Geologiske samlinger</t>
  </si>
  <si>
    <t>Norske bergarter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</si>
  <si>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</si>
  <si>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</si>
  <si>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</si>
  <si>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</si>
  <si>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</si>
  <si>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</si>
  <si>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</si>
  <si>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</si>
  <si>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</si>
  <si>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</si>
  <si>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</si>
  <si>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</si>
  <si>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</si>
  <si>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</si>
  <si>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Kjell R. Bjørklund</t>
  </si>
  <si>
    <t>Oppbevares område</t>
  </si>
  <si>
    <t>Bygning</t>
  </si>
  <si>
    <t>Rom</t>
  </si>
  <si>
    <t>Databaseansvarlig</t>
  </si>
  <si>
    <t>KOMMENTARER (BPL)</t>
  </si>
  <si>
    <t>Antall kasser</t>
  </si>
  <si>
    <t>LEGGES INN PÅ WIKI</t>
  </si>
  <si>
    <t>OPPDATERES/SEES GJENNOM EN</t>
  </si>
  <si>
    <t>GANG ÅRLIG</t>
  </si>
  <si>
    <t>Oppbevaringsforhold</t>
  </si>
  <si>
    <t>I JANUAR</t>
  </si>
  <si>
    <t>Ajour med tilvekst, konservering?</t>
  </si>
  <si>
    <t>Ajour med tilvekst, digitalisering?</t>
  </si>
  <si>
    <t>Tilvekst ant. kasser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</si>
  <si>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</si>
  <si>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</si>
  <si>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</si>
  <si>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</si>
  <si>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</si>
  <si>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</si>
  <si>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</si>
  <si>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</si>
  <si>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</si>
  <si>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</si>
  <si>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Tilvekstkasser</t>
  </si>
  <si>
    <t>OPPDATERES</t>
  </si>
  <si>
    <t>Innlån antall</t>
  </si>
  <si>
    <t>Utlån antall</t>
  </si>
  <si>
    <t>Sikring</t>
  </si>
  <si>
    <t>Avhending</t>
  </si>
  <si>
    <t>MAGASINMODUL?</t>
  </si>
  <si>
    <t>Tilvekst 2016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</si>
  <si>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</si>
  <si>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</si>
  <si>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</si>
  <si>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</si>
  <si>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</si>
  <si>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</si>
  <si>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</si>
  <si>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</si>
  <si>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</si>
  <si>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</si>
  <si>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</si>
  <si>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</si>
  <si>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</si>
  <si>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</si>
  <si>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</si>
  <si>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</si>
  <si>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</si>
  <si>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</si>
  <si>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</si>
  <si>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</si>
  <si>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</si>
  <si>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</si>
  <si>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</si>
  <si>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</si>
  <si>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</si>
  <si>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Verden</t>
  </si>
  <si>
    <t>Norden u Arktis og Typer</t>
  </si>
  <si>
    <t>SUM NORDEN</t>
  </si>
  <si>
    <t>SUM ARKTIS</t>
  </si>
  <si>
    <t>SUM TYPER</t>
  </si>
  <si>
    <t>Museumsstatistik 2014</t>
  </si>
  <si>
    <t>Totalt i samlingen 31.12.14</t>
  </si>
  <si>
    <t xml:space="preserve">Spritsamlingen </t>
  </si>
  <si>
    <t>Totalt</t>
  </si>
  <si>
    <t>Coleoptera</t>
  </si>
  <si>
    <t>Diptera</t>
  </si>
  <si>
    <t>Hymenoptera</t>
  </si>
  <si>
    <t>Lepidoptera</t>
  </si>
  <si>
    <t>Andre</t>
  </si>
  <si>
    <t>TOTALT</t>
  </si>
  <si>
    <t>Tillvekst 2014</t>
  </si>
  <si>
    <t xml:space="preserve">Diverse </t>
  </si>
  <si>
    <t>Tillväxt databasregistrerade indvider</t>
  </si>
  <si>
    <t>Tall rapportert til Liv Guro 25. mars 2015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</si>
  <si>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</si>
  <si>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</si>
  <si>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</si>
  <si>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</si>
  <si>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</si>
  <si>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</si>
  <si>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</si>
  <si>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</si>
  <si>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</si>
  <si>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</si>
  <si>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Ant. 1.1.2017</t>
  </si>
  <si>
    <t>Dig. 1.1.2017</t>
  </si>
  <si>
    <t>Fugl, TYPER</t>
  </si>
  <si>
    <t>Fisk, TYPER</t>
  </si>
  <si>
    <t>Pattedyr, TYPER</t>
  </si>
  <si>
    <t>Krypdyr</t>
  </si>
  <si>
    <t>Krypdyr, TYPER</t>
  </si>
  <si>
    <t>Fugl, skjeletter</t>
  </si>
  <si>
    <t>Bløtdyr, TYPER</t>
  </si>
  <si>
    <t>Helminter, TYPER</t>
  </si>
  <si>
    <t>Krepsdyr, TYPER</t>
  </si>
  <si>
    <t>Karplanter</t>
  </si>
  <si>
    <t>Innlån 2016</t>
  </si>
  <si>
    <t>Utlån 2016</t>
  </si>
  <si>
    <t>Digitale utlån 2016</t>
  </si>
  <si>
    <t>Mineraler, TYPER</t>
  </si>
  <si>
    <t>Typesamling, TYPER</t>
  </si>
  <si>
    <t>Insekter 2014?</t>
  </si>
  <si>
    <t>Henning Pavels/Lars Erik Johannessen</t>
  </si>
  <si>
    <t>Tøyen</t>
  </si>
  <si>
    <t>Zoologisk Museum</t>
  </si>
  <si>
    <t>ZM0007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</si>
  <si>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</si>
  <si>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</si>
  <si>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</si>
  <si>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</si>
  <si>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</si>
  <si>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</si>
  <si>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</si>
  <si>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</si>
  <si>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</si>
  <si>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ZM0002</t>
  </si>
  <si>
    <t>BØR DELES FLERE SOPPGRUPPER</t>
  </si>
  <si>
    <t>Ant. m/foto</t>
  </si>
  <si>
    <t>Med subnumre er det digitalisert 62537 objekter</t>
  </si>
  <si>
    <t>Aktiv?</t>
  </si>
  <si>
    <t>Kransalger Norge</t>
  </si>
  <si>
    <t>Kransalger General</t>
  </si>
  <si>
    <t>Kransalger, TYPER</t>
  </si>
  <si>
    <t>I forbindelse med utflytting av Brøgger ble kartbladsamlingen i hovedsak avhended, resten ble inkorporert i andre samlinger</t>
  </si>
  <si>
    <t>Antall besøkende 2016</t>
  </si>
  <si>
    <t>Det er en del av "Brøggersamling"</t>
  </si>
  <si>
    <t>Jeg (Axel) er ikke sikkert hva er ment her; det kan blir "Finmarkssamling" som mangler i liste</t>
  </si>
  <si>
    <t>Oppringelig fra bergartssalen</t>
  </si>
  <si>
    <t>I forbindelse med utflytting av Brøgger ble kartbladsamlingen i hovedsak avhended, resten ble omgjort til "historisk samling"</t>
  </si>
  <si>
    <t>Dette er "Brøggersamling" og er magmatiske og kontakmetamorfe bergarter fra Oslofeltet</t>
  </si>
  <si>
    <t>Antall 2016</t>
  </si>
  <si>
    <t>Typer</t>
  </si>
  <si>
    <t>Dig. 2016</t>
  </si>
  <si>
    <t>Antall obj. fotografert</t>
  </si>
  <si>
    <t>2614 kasser er databaseregistrert pr 31/12-2016</t>
  </si>
  <si>
    <t>Øyvind Hammer</t>
  </si>
  <si>
    <t>Fra FJL</t>
  </si>
  <si>
    <t>Hans Arne Nakrem, Franz-Josef Lindemann</t>
  </si>
  <si>
    <t>Lån geo/palsamlinger?</t>
  </si>
  <si>
    <t>Usikkert antall på web.</t>
  </si>
  <si>
    <t>Specify</t>
  </si>
  <si>
    <t>Øystein Wiig/Christian Svindseth</t>
  </si>
  <si>
    <t>Vi er ikke sikre på 2010-tallene (samlingsplan), men de er ikke riktige.</t>
  </si>
  <si>
    <t>Ann-Helén Rønning/Åge Brabrand</t>
  </si>
  <si>
    <t>ZM0012</t>
  </si>
  <si>
    <t>Tøyen, Økern</t>
  </si>
  <si>
    <t>Zoologisk Museum +  Økern</t>
  </si>
  <si>
    <t>ZM0012+Økern</t>
  </si>
  <si>
    <t>ZM414</t>
  </si>
  <si>
    <t>ZM414, ZM424, 1640</t>
  </si>
  <si>
    <t>ZM033, ZM045b</t>
  </si>
  <si>
    <t>ZM0012, ZM0020</t>
  </si>
  <si>
    <t>Zoologisk Museum, Økern</t>
  </si>
  <si>
    <t>DNA-bank zoologi er fordelt på 5 delsamlinger (tall i denne rad er summen av disse)</t>
  </si>
  <si>
    <t>DNA-bank botanikk er fordelt på 3 delsamlinger (tall i denne rad er summen av disse)</t>
  </si>
  <si>
    <t>ZM0002, ZM033</t>
  </si>
  <si>
    <t>Det befinner seg fortsatt ikke aksesjonsført materiale i ZM 0012 og på Økern. Det er stort behov for spritsjekk og påfyll med ny forsegling i ZM0012. Alle fiskedatabaser (Norsk ferskvann, norsk saltvann og utenlandsk fisk) trenger opprydding og bør slåes sammen til en base.). Fiskesamlingen var tidligere tilgjengelig gjennom GBIF-portalen, men nå ser det ut som om bare metadata er tilgjengelige.</t>
  </si>
  <si>
    <t>Fiskesamlingen var tidligere tilgjengelig gjennom GBIF-portalen, men nå ser det ut som om bare metadata er tilgjengelige.</t>
  </si>
  <si>
    <t>Tall inkl. krypdyr: herptilsamlingen. Det befinner seg fortsatt ikke aksesjonsført materiale i ZM0012. Det er stort behov for spritsjekk og påfyll med ny forsegling i ZM0012. To herptildatabaser (norske og utenlandske herptiler) trenger opprydding og sammenslåing til én base. Herptilsamlingen var tidligere tilgjengelig gjennom GBIF-portalen, men nå ser det ut som om bare metadata er tilgjengelige.</t>
  </si>
  <si>
    <t>Tall inkl. krypdyr: herptilsamlingen. Herptilsamlingen var tidligere tilgjengelig gjennom GBIF-portalen, men nå ser det ut som om bare metadata er tilgjengelige.</t>
  </si>
  <si>
    <t>Tall inkl. amfibier: herptilsamlingen. Det befinner seg fortsatt ikke aksesjonsført materiale i ZM0012. Det er stort behov for spritsjekk og påfyll med ny forsegling i ZM0012. To herptildatabaser (norske og utenlandske herptiler) trenger opprydding og sammenslåing til én base. Herptilsamlingen var tidligere tilgjengelig gjennom GBIF-portalen, men nå ser det ut som om bare metadata er tilgjengelige.</t>
  </si>
  <si>
    <t>Tall inkl. amfibier: herptilsamlingen. Herptilsamlingen var tidligere tilgjengelig gjennom GBIF-portalen, men nå ser det ut som om bare metadata er tilgjengelige.</t>
  </si>
  <si>
    <t>BØR DELES, Characeer, Kiselalger, makroalger, og på geografi?</t>
  </si>
  <si>
    <t>Amfibier og krypdyr</t>
  </si>
  <si>
    <t>Amfibier og krypdyr, TYPER</t>
  </si>
  <si>
    <t>Bør ha egen kategori</t>
  </si>
  <si>
    <t>SUM OBJEKTER</t>
  </si>
  <si>
    <t>SUM NOTATER/KRYSS M.V.</t>
  </si>
  <si>
    <t>SUM INNLÅN 2016</t>
  </si>
  <si>
    <t>SUM UTLÅN 2016</t>
  </si>
  <si>
    <t>Prosjektmateriale avhendet 2016</t>
  </si>
  <si>
    <t>Alt avhendet 2016</t>
  </si>
  <si>
    <t>ANTALL BESØKENDE 2016</t>
  </si>
  <si>
    <t>DIGITALE UTLÅN 2016</t>
  </si>
  <si>
    <t>totalt for alle samlinger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</si>
</sst>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0" fillId="0" borderId="0" xfId="0"/>
    <xf numFmtId="0" fontId="16" fillId="0" borderId="0" xfId="0" applyFont="1"/>
    <xf numFmtId="3" fontId="0" fillId="0" borderId="0" xfId="0" applyNumberFormat="1"/>
    <xf numFmtId="0" fontId="0" fillId="0" borderId="0" xfId="0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6" fillId="33" borderId="0" xfId="0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0" fontId="14" fillId="0" borderId="0" xfId="0" applyFont="1"/>
    <xf numFmtId="3" fontId="19" fillId="34" borderId="0" xfId="0" applyNumberFormat="1" applyFont="1" applyFill="1"/>
    <xf numFmtId="0" fontId="0" fillId="34" borderId="0" xfId="0" applyFill="1"/>
    <xf numFmtId="0" fontId="0" fillId="0" borderId="0" xfId="0"/>
    <xf numFmtId="0" fontId="0" fillId="0" borderId="0" xfId="0" applyAlignment="1">
      <alignment vertical="top"/>
    </xf>
    <xf numFmtId="0" fontId="14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8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3" fontId="18" fillId="0" borderId="0" xfId="0" applyNumberFormat="1" applyFont="1" applyFill="1" applyAlignment="1">
      <alignment horizontal="right"/>
    </xf>
    <xf numFmtId="3" fontId="18" fillId="0" borderId="0" xfId="8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vertical="top"/>
    </xf>
    <xf numFmtId="3" fontId="18" fillId="35" borderId="0" xfId="0" applyNumberFormat="1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83"/>
  <sheetViews>
    <sheetView tabSelected="1" zoomScale="96" zoomScaleNormal="96" workbookViewId="0">
      <pane ySplit="1665" topLeftCell="A148" activePane="bottomLeft"/>
      <selection activeCell="B1" sqref="B1:B1048576"/>
      <selection pane="bottomLeft" activeCell="D161" sqref="D161"/>
    </sheetView>
  </sheetViews>
  <sheetFormatPr defaultColWidth="9.140625" defaultRowHeight="15" x14ac:dyDescent="0.25"/>
  <cols>
    <col min="1" max="1" width="24.85546875" style="30" bestFit="1" customWidth="1"/>
    <col min="2" max="2" width="34.5703125" style="30" bestFit="1" customWidth="1"/>
    <col min="3" max="3" width="14.42578125" style="30" bestFit="1" customWidth="1"/>
    <col min="4" max="4" width="12.7109375" style="35" bestFit="1" customWidth="1"/>
    <col min="5" max="5" width="12.42578125" style="35" bestFit="1" customWidth="1"/>
    <col min="6" max="6" width="11.42578125" style="35" bestFit="1" customWidth="1"/>
    <col min="7" max="7" width="9.28515625" style="35" bestFit="1" customWidth="1"/>
    <col min="8" max="8" width="12.28515625" style="35" bestFit="1" customWidth="1"/>
    <col min="9" max="9" width="55.85546875" style="36" bestFit="1" customWidth="1"/>
    <col min="10" max="10" width="18.7109375" style="37" bestFit="1" customWidth="1"/>
    <col min="11" max="11" width="35.28515625" style="37" bestFit="1" customWidth="1"/>
    <col min="12" max="12" width="19.28515625" style="30" bestFit="1" customWidth="1"/>
    <col min="13" max="13" width="17.85546875" style="30" bestFit="1" customWidth="1"/>
    <col min="14" max="14" width="8" style="30" bestFit="1" customWidth="1"/>
    <col min="15" max="15" width="20.28515625" style="30" bestFit="1" customWidth="1"/>
    <col min="16" max="16" width="7" style="30" bestFit="1" customWidth="1"/>
    <col min="17" max="17" width="12.28515625" style="30" bestFit="1" customWidth="1"/>
    <col min="18" max="18" width="18.140625" style="30" bestFit="1" customWidth="1"/>
    <col min="19" max="20" width="31.5703125" style="30" bestFit="1" customWidth="1"/>
    <col min="21" max="21" width="12" style="30" bestFit="1" customWidth="1"/>
    <col min="22" max="22" width="11.28515625" style="30" bestFit="1" customWidth="1"/>
    <col min="23" max="23" width="10.5703125" style="30" bestFit="1" customWidth="1"/>
    <col min="24" max="24" width="69.42578125" style="30" bestFit="1" customWidth="1"/>
    <col min="25" max="16384" width="9.140625" style="30"/>
  </cols>
  <sheetData>
    <row r="1" spans="1:24" s="31" customFormat="1" x14ac:dyDescent="0.25">
      <c r="A1" s="31" t="s">
        <v>88</v>
      </c>
      <c r="B1" s="31" t="s">
        <v>89</v>
      </c>
      <c r="C1" s="31" t="s">
        <v>90</v>
      </c>
      <c r="D1" s="32" t="s">
        <v>92</v>
      </c>
      <c r="E1" s="32"/>
      <c r="F1" s="32"/>
      <c r="G1" s="32"/>
      <c r="H1" s="32"/>
      <c r="I1" s="33"/>
      <c r="J1" s="34"/>
      <c r="K1" s="34"/>
    </row>
    <row r="2" spans="1:24" s="31" customFormat="1" x14ac:dyDescent="0.25">
      <c r="D2" s="32"/>
      <c r="E2" s="32"/>
      <c r="F2" s="32"/>
      <c r="G2" s="32"/>
      <c r="H2" s="32"/>
      <c r="I2" s="33"/>
      <c r="J2" s="34"/>
      <c r="K2" s="34"/>
    </row>
    <row r="3" spans="1:24" s="31" customFormat="1" x14ac:dyDescent="0.25">
      <c r="D3" s="32"/>
      <c r="E3" s="32"/>
      <c r="F3" s="32"/>
      <c r="G3" s="32"/>
      <c r="H3" s="32"/>
      <c r="I3" s="33"/>
      <c r="J3" s="34"/>
      <c r="K3" s="34"/>
    </row>
    <row r="4" spans="1:24" x14ac:dyDescent="0.25">
      <c r="D4" s="30"/>
      <c r="E4" s="30"/>
    </row>
    <row r="5" spans="1:24" s="31" customFormat="1" x14ac:dyDescent="0.25">
      <c r="A5" s="31" t="s">
        <v>32</v>
      </c>
      <c r="B5" s="31" t="s">
        <v>0</v>
      </c>
      <c r="C5" s="31" t="s">
        <v>1</v>
      </c>
      <c r="D5" s="32" t="s">
        <v>168</v>
      </c>
      <c r="E5" s="32" t="s">
        <v>169</v>
      </c>
      <c r="F5" s="32" t="s">
        <v>201</v>
      </c>
      <c r="G5" s="32" t="s">
        <v>35</v>
      </c>
      <c r="H5" s="32" t="s">
        <v>113</v>
      </c>
      <c r="I5" s="33" t="s">
        <v>86</v>
      </c>
      <c r="J5" s="34" t="s">
        <v>68</v>
      </c>
      <c r="K5" s="34" t="s">
        <v>85</v>
      </c>
      <c r="L5" s="31" t="s">
        <v>82</v>
      </c>
      <c r="M5" s="31" t="s">
        <v>83</v>
      </c>
      <c r="N5" s="31" t="s">
        <v>84</v>
      </c>
      <c r="O5" s="31" t="s">
        <v>91</v>
      </c>
      <c r="P5" s="31" t="s">
        <v>110</v>
      </c>
      <c r="Q5" s="31" t="s">
        <v>87</v>
      </c>
      <c r="R5" s="31" t="s">
        <v>95</v>
      </c>
      <c r="S5" s="31" t="s">
        <v>93</v>
      </c>
      <c r="T5" s="31" t="s">
        <v>94</v>
      </c>
      <c r="U5" s="31" t="s">
        <v>108</v>
      </c>
      <c r="V5" s="31" t="s">
        <v>109</v>
      </c>
      <c r="W5" s="31" t="s">
        <v>111</v>
      </c>
      <c r="X5" s="31" t="s">
        <v>115</v>
      </c>
    </row>
    <row r="7" spans="1:24" x14ac:dyDescent="0.25">
      <c r="A7" s="31" t="s">
        <v>2</v>
      </c>
      <c r="B7" s="30" t="s">
        <v>3</v>
      </c>
      <c r="C7" s="30" t="s">
        <v>103</v>
      </c>
      <c r="D7" s="41">
        <v>10000</v>
      </c>
      <c r="E7" s="41">
        <v>1500</v>
      </c>
      <c r="F7" s="41"/>
      <c r="G7" s="41"/>
      <c r="H7" s="41"/>
      <c r="I7" s="36" t="s">
        <v>246</v>
      </c>
    </row>
    <row r="8" spans="1:24" x14ac:dyDescent="0.25">
      <c r="B8" s="30" t="s">
        <v>6</v>
      </c>
      <c r="D8" s="41"/>
      <c r="E8" s="41"/>
      <c r="F8" s="41"/>
      <c r="G8" s="41"/>
      <c r="H8" s="41"/>
    </row>
    <row r="9" spans="1:24" x14ac:dyDescent="0.25">
      <c r="B9" s="30" t="s">
        <v>204</v>
      </c>
      <c r="C9" s="30" t="s">
        <v>105</v>
      </c>
      <c r="D9" s="41">
        <v>3100</v>
      </c>
      <c r="E9" s="41">
        <v>3100</v>
      </c>
      <c r="F9" s="41"/>
      <c r="G9" s="41"/>
      <c r="H9" s="41">
        <v>75</v>
      </c>
    </row>
    <row r="10" spans="1:24" x14ac:dyDescent="0.25">
      <c r="B10" s="30" t="s">
        <v>205</v>
      </c>
      <c r="C10" s="30" t="s">
        <v>105</v>
      </c>
      <c r="D10" s="41">
        <v>1000</v>
      </c>
      <c r="E10" s="41">
        <v>0</v>
      </c>
      <c r="F10" s="41"/>
      <c r="G10" s="41"/>
      <c r="H10" s="41">
        <v>100</v>
      </c>
    </row>
    <row r="11" spans="1:24" x14ac:dyDescent="0.25">
      <c r="B11" s="30" t="s">
        <v>206</v>
      </c>
      <c r="C11" s="30" t="s">
        <v>105</v>
      </c>
      <c r="D11" s="41">
        <v>1</v>
      </c>
      <c r="E11" s="41"/>
      <c r="F11" s="41"/>
      <c r="G11" s="41"/>
      <c r="H11" s="41"/>
    </row>
    <row r="12" spans="1:24" x14ac:dyDescent="0.25">
      <c r="B12" s="30" t="s">
        <v>126</v>
      </c>
      <c r="D12" s="41">
        <v>50</v>
      </c>
      <c r="E12" s="41"/>
      <c r="F12" s="41"/>
      <c r="G12" s="41"/>
      <c r="H12" s="41"/>
    </row>
    <row r="13" spans="1:24" x14ac:dyDescent="0.25">
      <c r="B13" s="30" t="s">
        <v>4</v>
      </c>
      <c r="C13" s="30" t="s">
        <v>104</v>
      </c>
      <c r="D13" s="41">
        <v>11</v>
      </c>
      <c r="E13" s="41">
        <v>0</v>
      </c>
      <c r="F13" s="41"/>
      <c r="G13" s="41"/>
      <c r="H13" s="41"/>
    </row>
    <row r="14" spans="1:24" x14ac:dyDescent="0.25">
      <c r="B14" s="30" t="s">
        <v>106</v>
      </c>
      <c r="D14" s="41"/>
      <c r="E14" s="41"/>
      <c r="F14" s="41"/>
      <c r="G14" s="41"/>
      <c r="H14" s="41"/>
    </row>
    <row r="15" spans="1:24" x14ac:dyDescent="0.25">
      <c r="B15" s="30" t="s">
        <v>180</v>
      </c>
      <c r="D15" s="41"/>
      <c r="E15" s="41"/>
      <c r="F15" s="41"/>
      <c r="G15" s="41"/>
      <c r="H15" s="41"/>
      <c r="J15" s="37" t="s">
        <v>75</v>
      </c>
      <c r="K15" s="37" t="s">
        <v>75</v>
      </c>
    </row>
    <row r="16" spans="1:24" x14ac:dyDescent="0.25">
      <c r="B16" s="30" t="s">
        <v>181</v>
      </c>
      <c r="D16" s="41"/>
      <c r="E16" s="41"/>
      <c r="F16" s="41"/>
      <c r="G16" s="41"/>
      <c r="H16" s="41"/>
      <c r="J16" s="37" t="s">
        <v>75</v>
      </c>
      <c r="K16" s="37" t="s">
        <v>75</v>
      </c>
    </row>
    <row r="17" spans="1:11" x14ac:dyDescent="0.25">
      <c r="B17" s="30" t="s">
        <v>208</v>
      </c>
      <c r="D17" s="41"/>
      <c r="E17" s="41"/>
      <c r="F17" s="41"/>
      <c r="G17" s="41"/>
      <c r="H17" s="41"/>
    </row>
    <row r="18" spans="1:11" x14ac:dyDescent="0.25">
      <c r="A18" s="31" t="s">
        <v>179</v>
      </c>
      <c r="B18" s="30" t="s">
        <v>5</v>
      </c>
      <c r="C18" s="30" t="s">
        <v>105</v>
      </c>
      <c r="D18" s="41">
        <v>800000</v>
      </c>
      <c r="E18" s="41">
        <v>593610</v>
      </c>
      <c r="F18" s="41">
        <v>800000</v>
      </c>
      <c r="G18" s="41">
        <v>548215</v>
      </c>
      <c r="H18" s="41">
        <v>3525</v>
      </c>
      <c r="J18" s="37" t="s">
        <v>75</v>
      </c>
      <c r="K18" s="37" t="s">
        <v>75</v>
      </c>
    </row>
    <row r="19" spans="1:11" x14ac:dyDescent="0.25">
      <c r="B19" s="30" t="s">
        <v>31</v>
      </c>
      <c r="C19" s="30" t="s">
        <v>105</v>
      </c>
      <c r="D19" s="41">
        <v>28000</v>
      </c>
      <c r="E19" s="41">
        <v>26318</v>
      </c>
      <c r="F19" s="41"/>
      <c r="G19" s="41"/>
      <c r="H19" s="41">
        <v>0</v>
      </c>
      <c r="J19" s="37" t="s">
        <v>75</v>
      </c>
      <c r="K19" s="37" t="s">
        <v>75</v>
      </c>
    </row>
    <row r="20" spans="1:11" x14ac:dyDescent="0.25">
      <c r="B20" s="30" t="s">
        <v>6</v>
      </c>
      <c r="C20" s="30" t="s">
        <v>105</v>
      </c>
      <c r="D20" s="41">
        <v>200000</v>
      </c>
      <c r="E20" s="41">
        <v>240145</v>
      </c>
      <c r="F20" s="41"/>
      <c r="G20" s="41"/>
      <c r="H20" s="41">
        <v>12</v>
      </c>
      <c r="J20" s="37" t="s">
        <v>75</v>
      </c>
      <c r="K20" s="37" t="s">
        <v>75</v>
      </c>
    </row>
    <row r="21" spans="1:11" x14ac:dyDescent="0.25">
      <c r="B21" s="30" t="s">
        <v>7</v>
      </c>
      <c r="C21" s="30" t="s">
        <v>105</v>
      </c>
      <c r="D21" s="41">
        <v>35000</v>
      </c>
      <c r="E21" s="41"/>
      <c r="F21" s="41"/>
      <c r="G21" s="41"/>
      <c r="H21" s="41"/>
      <c r="J21" s="37" t="s">
        <v>75</v>
      </c>
      <c r="K21" s="37" t="s">
        <v>75</v>
      </c>
    </row>
    <row r="22" spans="1:11" x14ac:dyDescent="0.25">
      <c r="B22" s="30" t="s">
        <v>126</v>
      </c>
      <c r="C22" s="30" t="s">
        <v>105</v>
      </c>
      <c r="D22" s="41">
        <v>1719</v>
      </c>
      <c r="E22" s="41"/>
      <c r="F22" s="41"/>
      <c r="G22" s="41"/>
      <c r="H22" s="41">
        <v>30</v>
      </c>
      <c r="J22" s="37" t="s">
        <v>75</v>
      </c>
      <c r="K22" s="37" t="s">
        <v>75</v>
      </c>
    </row>
    <row r="23" spans="1:11" x14ac:dyDescent="0.25">
      <c r="B23" s="30" t="s">
        <v>36</v>
      </c>
      <c r="C23" s="30" t="s">
        <v>203</v>
      </c>
      <c r="D23" s="41">
        <v>1219000</v>
      </c>
      <c r="E23" s="41">
        <v>1219000</v>
      </c>
      <c r="F23" s="41"/>
      <c r="G23" s="41">
        <v>1219000</v>
      </c>
      <c r="H23" s="41"/>
      <c r="J23" s="37" t="s">
        <v>72</v>
      </c>
      <c r="K23" s="37" t="s">
        <v>69</v>
      </c>
    </row>
    <row r="24" spans="1:11" x14ac:dyDescent="0.25">
      <c r="B24" s="30" t="s">
        <v>8</v>
      </c>
      <c r="C24" s="30" t="s">
        <v>103</v>
      </c>
      <c r="D24" s="41">
        <v>904</v>
      </c>
      <c r="E24" s="41">
        <v>904</v>
      </c>
      <c r="F24" s="41"/>
      <c r="G24" s="41"/>
      <c r="H24" s="41"/>
    </row>
    <row r="25" spans="1:11" x14ac:dyDescent="0.25">
      <c r="B25" s="30" t="s">
        <v>106</v>
      </c>
      <c r="D25" s="41"/>
      <c r="E25" s="41"/>
      <c r="F25" s="41"/>
      <c r="G25" s="41"/>
      <c r="H25" s="41"/>
    </row>
    <row r="26" spans="1:11" x14ac:dyDescent="0.25">
      <c r="B26" s="30" t="s">
        <v>180</v>
      </c>
      <c r="D26" s="41">
        <v>167</v>
      </c>
      <c r="E26" s="41"/>
      <c r="F26" s="41"/>
      <c r="G26" s="41"/>
      <c r="H26" s="41"/>
      <c r="J26" s="37" t="s">
        <v>75</v>
      </c>
    </row>
    <row r="27" spans="1:11" x14ac:dyDescent="0.25">
      <c r="B27" s="30" t="s">
        <v>181</v>
      </c>
      <c r="D27" s="41">
        <v>149</v>
      </c>
      <c r="E27" s="41"/>
      <c r="F27" s="41"/>
      <c r="G27" s="41"/>
      <c r="H27" s="41"/>
      <c r="J27" s="37" t="s">
        <v>75</v>
      </c>
    </row>
    <row r="28" spans="1:11" x14ac:dyDescent="0.25">
      <c r="B28" s="30" t="s">
        <v>182</v>
      </c>
      <c r="D28" s="41"/>
      <c r="E28" s="41"/>
      <c r="F28" s="41"/>
      <c r="G28" s="41"/>
      <c r="H28" s="41"/>
    </row>
    <row r="29" spans="1:11" x14ac:dyDescent="0.25">
      <c r="B29" s="30" t="s">
        <v>208</v>
      </c>
      <c r="D29" s="41"/>
      <c r="E29" s="41"/>
      <c r="F29" s="41"/>
      <c r="G29" s="41"/>
      <c r="H29" s="41"/>
    </row>
    <row r="30" spans="1:11" x14ac:dyDescent="0.25">
      <c r="A30" s="31" t="s">
        <v>9</v>
      </c>
      <c r="B30" s="30" t="s">
        <v>3</v>
      </c>
      <c r="C30" s="30" t="s">
        <v>105</v>
      </c>
      <c r="D30" s="41">
        <v>130050</v>
      </c>
      <c r="E30" s="41"/>
      <c r="F30" s="41"/>
      <c r="G30" s="41">
        <v>130050</v>
      </c>
      <c r="H30" s="41">
        <v>1667</v>
      </c>
      <c r="J30" s="37" t="s">
        <v>70</v>
      </c>
      <c r="K30" s="37" t="s">
        <v>71</v>
      </c>
    </row>
    <row r="31" spans="1:11" x14ac:dyDescent="0.25">
      <c r="B31" s="30" t="s">
        <v>6</v>
      </c>
      <c r="C31" s="30" t="s">
        <v>105</v>
      </c>
      <c r="D31" s="41">
        <v>200000</v>
      </c>
      <c r="E31" s="41">
        <v>58736</v>
      </c>
      <c r="F31" s="41"/>
      <c r="G31" s="41">
        <v>58736</v>
      </c>
      <c r="H31" s="41">
        <v>1000</v>
      </c>
      <c r="J31" s="37" t="s">
        <v>70</v>
      </c>
      <c r="K31" s="37" t="s">
        <v>71</v>
      </c>
    </row>
    <row r="32" spans="1:11" x14ac:dyDescent="0.25">
      <c r="B32" s="30" t="s">
        <v>126</v>
      </c>
      <c r="C32" s="30" t="s">
        <v>105</v>
      </c>
      <c r="D32" s="41">
        <v>1516</v>
      </c>
      <c r="E32" s="41"/>
      <c r="F32" s="41"/>
      <c r="G32" s="41">
        <v>1516</v>
      </c>
      <c r="H32" s="41">
        <v>8</v>
      </c>
    </row>
    <row r="33" spans="1:11" x14ac:dyDescent="0.25">
      <c r="B33" s="30" t="s">
        <v>4</v>
      </c>
      <c r="C33" s="30" t="s">
        <v>104</v>
      </c>
      <c r="D33" s="41">
        <v>7655</v>
      </c>
      <c r="E33" s="41">
        <v>3158</v>
      </c>
      <c r="F33" s="41"/>
      <c r="G33" s="41">
        <v>3158</v>
      </c>
      <c r="H33" s="41"/>
      <c r="J33" s="37" t="s">
        <v>70</v>
      </c>
      <c r="K33" s="37" t="s">
        <v>71</v>
      </c>
    </row>
    <row r="34" spans="1:11" x14ac:dyDescent="0.25">
      <c r="B34" s="30" t="s">
        <v>36</v>
      </c>
      <c r="C34" s="30" t="s">
        <v>105</v>
      </c>
      <c r="D34" s="41">
        <v>76546</v>
      </c>
      <c r="E34" s="41">
        <v>76124</v>
      </c>
      <c r="F34" s="41"/>
      <c r="G34" s="41">
        <v>76124</v>
      </c>
      <c r="H34" s="41"/>
      <c r="J34" s="37" t="s">
        <v>74</v>
      </c>
      <c r="K34" s="37" t="s">
        <v>71</v>
      </c>
    </row>
    <row r="35" spans="1:11" x14ac:dyDescent="0.25">
      <c r="B35" s="30" t="s">
        <v>8</v>
      </c>
      <c r="C35" s="30" t="s">
        <v>103</v>
      </c>
      <c r="D35" s="41">
        <v>1368</v>
      </c>
      <c r="E35" s="41">
        <v>1368</v>
      </c>
      <c r="F35" s="41"/>
      <c r="G35" s="41"/>
      <c r="H35" s="41"/>
    </row>
    <row r="36" spans="1:11" x14ac:dyDescent="0.25">
      <c r="B36" s="30" t="s">
        <v>106</v>
      </c>
      <c r="D36" s="41"/>
      <c r="E36" s="41"/>
      <c r="F36" s="41"/>
      <c r="G36" s="41"/>
      <c r="H36" s="41"/>
    </row>
    <row r="37" spans="1:11" x14ac:dyDescent="0.25">
      <c r="B37" s="30" t="s">
        <v>180</v>
      </c>
      <c r="D37" s="41">
        <v>32</v>
      </c>
      <c r="E37" s="41"/>
      <c r="F37" s="41"/>
      <c r="G37" s="41"/>
      <c r="H37" s="41"/>
      <c r="J37" s="37" t="s">
        <v>75</v>
      </c>
    </row>
    <row r="38" spans="1:11" x14ac:dyDescent="0.25">
      <c r="B38" s="30" t="s">
        <v>181</v>
      </c>
      <c r="D38" s="41">
        <v>18</v>
      </c>
      <c r="E38" s="41"/>
      <c r="F38" s="41"/>
      <c r="G38" s="41"/>
      <c r="H38" s="41"/>
      <c r="J38" s="37" t="s">
        <v>75</v>
      </c>
    </row>
    <row r="39" spans="1:11" x14ac:dyDescent="0.25">
      <c r="B39" s="30" t="s">
        <v>208</v>
      </c>
      <c r="D39" s="41"/>
      <c r="E39" s="41"/>
      <c r="F39" s="41"/>
      <c r="G39" s="41"/>
      <c r="H39" s="41"/>
    </row>
    <row r="40" spans="1:11" x14ac:dyDescent="0.25">
      <c r="A40" s="31" t="s">
        <v>10</v>
      </c>
      <c r="B40" s="30" t="s">
        <v>3</v>
      </c>
      <c r="C40" s="30" t="s">
        <v>103</v>
      </c>
      <c r="D40" s="41">
        <v>120000</v>
      </c>
      <c r="E40" s="41">
        <v>51834</v>
      </c>
      <c r="F40" s="41"/>
      <c r="G40" s="41">
        <v>28853</v>
      </c>
      <c r="H40" s="41">
        <v>2850</v>
      </c>
      <c r="I40" s="36" t="s">
        <v>202</v>
      </c>
      <c r="J40" s="37" t="s">
        <v>75</v>
      </c>
      <c r="K40" s="37" t="s">
        <v>75</v>
      </c>
    </row>
    <row r="41" spans="1:11" x14ac:dyDescent="0.25">
      <c r="B41" s="30" t="s">
        <v>6</v>
      </c>
      <c r="C41" s="30" t="s">
        <v>103</v>
      </c>
      <c r="D41" s="41">
        <v>80000</v>
      </c>
      <c r="E41" s="41">
        <v>0</v>
      </c>
      <c r="F41" s="41"/>
      <c r="G41" s="41"/>
      <c r="H41" s="41"/>
      <c r="J41" s="37" t="s">
        <v>75</v>
      </c>
      <c r="K41" s="37" t="s">
        <v>75</v>
      </c>
    </row>
    <row r="42" spans="1:11" x14ac:dyDescent="0.25">
      <c r="B42" s="30" t="s">
        <v>126</v>
      </c>
      <c r="C42" s="30" t="s">
        <v>105</v>
      </c>
      <c r="D42" s="41">
        <v>100</v>
      </c>
      <c r="E42" s="41"/>
      <c r="F42" s="41"/>
      <c r="G42" s="41"/>
      <c r="H42" s="41"/>
      <c r="J42" s="37" t="s">
        <v>75</v>
      </c>
      <c r="K42" s="37" t="s">
        <v>75</v>
      </c>
    </row>
    <row r="43" spans="1:11" x14ac:dyDescent="0.25">
      <c r="B43" s="30" t="s">
        <v>4</v>
      </c>
      <c r="C43" s="30" t="s">
        <v>104</v>
      </c>
      <c r="D43" s="41">
        <v>5000</v>
      </c>
      <c r="E43" s="41"/>
      <c r="F43" s="41"/>
      <c r="G43" s="41"/>
      <c r="H43" s="41"/>
    </row>
    <row r="44" spans="1:11" x14ac:dyDescent="0.25">
      <c r="B44" s="30" t="s">
        <v>8</v>
      </c>
      <c r="C44" s="30" t="s">
        <v>103</v>
      </c>
      <c r="D44" s="41"/>
      <c r="E44" s="41">
        <v>0</v>
      </c>
      <c r="F44" s="41"/>
      <c r="G44" s="41"/>
      <c r="H44" s="41"/>
    </row>
    <row r="45" spans="1:11" x14ac:dyDescent="0.25">
      <c r="B45" s="30" t="s">
        <v>106</v>
      </c>
      <c r="D45" s="41"/>
      <c r="E45" s="41"/>
      <c r="F45" s="41"/>
      <c r="G45" s="41"/>
      <c r="H45" s="41"/>
    </row>
    <row r="46" spans="1:11" x14ac:dyDescent="0.25">
      <c r="B46" s="30" t="s">
        <v>180</v>
      </c>
      <c r="D46" s="41"/>
      <c r="E46" s="41"/>
      <c r="F46" s="41"/>
      <c r="G46" s="41"/>
      <c r="H46" s="41"/>
      <c r="J46" s="37" t="s">
        <v>75</v>
      </c>
      <c r="K46" s="37" t="s">
        <v>75</v>
      </c>
    </row>
    <row r="47" spans="1:11" x14ac:dyDescent="0.25">
      <c r="B47" s="30" t="s">
        <v>181</v>
      </c>
      <c r="D47" s="38">
        <v>1</v>
      </c>
      <c r="E47" s="41"/>
      <c r="F47" s="41"/>
      <c r="G47" s="41"/>
      <c r="H47" s="41"/>
      <c r="J47" s="37" t="s">
        <v>75</v>
      </c>
      <c r="K47" s="37" t="s">
        <v>75</v>
      </c>
    </row>
    <row r="48" spans="1:11" x14ac:dyDescent="0.25">
      <c r="B48" s="30" t="s">
        <v>208</v>
      </c>
      <c r="D48" s="38"/>
      <c r="E48" s="41"/>
      <c r="F48" s="41"/>
      <c r="G48" s="41"/>
      <c r="H48" s="41"/>
    </row>
    <row r="49" spans="1:24" x14ac:dyDescent="0.25">
      <c r="A49" s="31" t="s">
        <v>11</v>
      </c>
      <c r="B49" s="30" t="s">
        <v>5</v>
      </c>
      <c r="C49" s="30" t="s">
        <v>105</v>
      </c>
      <c r="D49" s="41">
        <v>240000</v>
      </c>
      <c r="E49" s="41">
        <v>195650</v>
      </c>
      <c r="F49" s="41"/>
      <c r="G49" s="41">
        <v>169764</v>
      </c>
      <c r="H49" s="41">
        <v>4050</v>
      </c>
      <c r="I49" s="36" t="s">
        <v>200</v>
      </c>
      <c r="J49" s="37" t="s">
        <v>75</v>
      </c>
      <c r="K49" s="37" t="s">
        <v>75</v>
      </c>
    </row>
    <row r="50" spans="1:24" x14ac:dyDescent="0.25">
      <c r="B50" s="30" t="s">
        <v>6</v>
      </c>
      <c r="C50" s="30" t="s">
        <v>105</v>
      </c>
      <c r="D50" s="41">
        <v>80000</v>
      </c>
      <c r="E50" s="41">
        <v>945</v>
      </c>
      <c r="F50" s="41"/>
      <c r="G50" s="41"/>
      <c r="H50" s="41">
        <v>50</v>
      </c>
      <c r="I50" s="36" t="s">
        <v>200</v>
      </c>
      <c r="J50" s="37" t="s">
        <v>75</v>
      </c>
      <c r="K50" s="37" t="s">
        <v>75</v>
      </c>
      <c r="X50" s="30" t="s">
        <v>116</v>
      </c>
    </row>
    <row r="51" spans="1:24" x14ac:dyDescent="0.25">
      <c r="B51" s="30" t="s">
        <v>4</v>
      </c>
      <c r="C51" s="30" t="s">
        <v>104</v>
      </c>
      <c r="D51" s="41">
        <v>30000</v>
      </c>
      <c r="E51" s="41"/>
      <c r="F51" s="41"/>
      <c r="G51" s="41"/>
      <c r="H51" s="41"/>
    </row>
    <row r="52" spans="1:24" x14ac:dyDescent="0.25">
      <c r="B52" s="30" t="s">
        <v>126</v>
      </c>
      <c r="C52" s="30" t="s">
        <v>105</v>
      </c>
      <c r="D52" s="41">
        <v>1100</v>
      </c>
      <c r="E52" s="41">
        <v>397</v>
      </c>
      <c r="F52" s="41"/>
      <c r="G52" s="41"/>
      <c r="H52" s="41"/>
      <c r="J52" s="37" t="s">
        <v>75</v>
      </c>
    </row>
    <row r="53" spans="1:24" x14ac:dyDescent="0.25">
      <c r="B53" s="30" t="s">
        <v>12</v>
      </c>
      <c r="C53" s="30" t="s">
        <v>103</v>
      </c>
      <c r="D53" s="41"/>
      <c r="E53" s="41">
        <v>36180</v>
      </c>
      <c r="F53" s="41"/>
      <c r="G53" s="41"/>
      <c r="H53" s="41"/>
      <c r="J53" s="37" t="s">
        <v>72</v>
      </c>
      <c r="K53" s="37" t="s">
        <v>69</v>
      </c>
    </row>
    <row r="54" spans="1:24" x14ac:dyDescent="0.25">
      <c r="B54" s="30" t="s">
        <v>36</v>
      </c>
      <c r="C54" s="30" t="s">
        <v>105</v>
      </c>
      <c r="D54" s="41">
        <v>45006</v>
      </c>
      <c r="E54" s="41">
        <v>45006</v>
      </c>
      <c r="F54" s="41"/>
      <c r="G54" s="41">
        <v>45006</v>
      </c>
      <c r="H54" s="41"/>
      <c r="J54" s="37" t="s">
        <v>74</v>
      </c>
      <c r="K54" s="37" t="s">
        <v>71</v>
      </c>
    </row>
    <row r="55" spans="1:24" x14ac:dyDescent="0.25">
      <c r="B55" s="30" t="s">
        <v>8</v>
      </c>
      <c r="C55" s="30" t="s">
        <v>103</v>
      </c>
      <c r="D55" s="41"/>
      <c r="E55" s="41">
        <v>0</v>
      </c>
      <c r="F55" s="41"/>
      <c r="G55" s="41"/>
      <c r="H55" s="41"/>
    </row>
    <row r="56" spans="1:24" x14ac:dyDescent="0.25">
      <c r="B56" s="30" t="s">
        <v>106</v>
      </c>
      <c r="D56" s="41"/>
      <c r="E56" s="41"/>
      <c r="F56" s="41"/>
      <c r="G56" s="41"/>
      <c r="H56" s="41"/>
    </row>
    <row r="57" spans="1:24" x14ac:dyDescent="0.25">
      <c r="B57" s="30" t="s">
        <v>180</v>
      </c>
      <c r="D57" s="41">
        <v>121</v>
      </c>
      <c r="E57" s="41"/>
      <c r="F57" s="41"/>
      <c r="G57" s="41"/>
      <c r="H57" s="41"/>
      <c r="J57" s="37" t="s">
        <v>75</v>
      </c>
      <c r="K57" s="37" t="s">
        <v>75</v>
      </c>
    </row>
    <row r="58" spans="1:24" x14ac:dyDescent="0.25">
      <c r="B58" s="30" t="s">
        <v>181</v>
      </c>
      <c r="D58" s="41">
        <v>254</v>
      </c>
      <c r="E58" s="41"/>
      <c r="F58" s="41"/>
      <c r="G58" s="41"/>
      <c r="H58" s="41"/>
      <c r="J58" s="37" t="s">
        <v>75</v>
      </c>
      <c r="K58" s="37" t="s">
        <v>75</v>
      </c>
    </row>
    <row r="59" spans="1:24" x14ac:dyDescent="0.25">
      <c r="B59" s="30" t="s">
        <v>208</v>
      </c>
      <c r="D59" s="41"/>
      <c r="E59" s="41"/>
      <c r="F59" s="41"/>
      <c r="G59" s="41"/>
      <c r="H59" s="41"/>
    </row>
    <row r="60" spans="1:24" x14ac:dyDescent="0.25">
      <c r="A60" s="31" t="s">
        <v>13</v>
      </c>
      <c r="B60" s="30" t="s">
        <v>37</v>
      </c>
      <c r="C60" s="30" t="s">
        <v>104</v>
      </c>
      <c r="D60" s="41">
        <v>0</v>
      </c>
      <c r="E60" s="41">
        <v>0</v>
      </c>
      <c r="F60" s="41"/>
      <c r="G60" s="41"/>
      <c r="H60" s="41"/>
    </row>
    <row r="61" spans="1:24" x14ac:dyDescent="0.25">
      <c r="B61" s="30" t="s">
        <v>14</v>
      </c>
      <c r="C61" s="30" t="s">
        <v>104</v>
      </c>
      <c r="D61" s="41">
        <v>20000</v>
      </c>
      <c r="E61" s="41"/>
      <c r="F61" s="41"/>
      <c r="G61" s="41"/>
      <c r="H61" s="41"/>
    </row>
    <row r="62" spans="1:24" x14ac:dyDescent="0.25">
      <c r="B62" s="30" t="s">
        <v>15</v>
      </c>
      <c r="C62" s="30" t="s">
        <v>104</v>
      </c>
      <c r="D62" s="41">
        <v>10000</v>
      </c>
      <c r="E62" s="41"/>
      <c r="F62" s="41"/>
      <c r="G62" s="41"/>
      <c r="H62" s="41"/>
    </row>
    <row r="63" spans="1:24" x14ac:dyDescent="0.25">
      <c r="B63" s="30" t="s">
        <v>16</v>
      </c>
      <c r="C63" s="30" t="s">
        <v>104</v>
      </c>
      <c r="D63" s="41"/>
      <c r="E63" s="41">
        <v>0</v>
      </c>
      <c r="F63" s="41"/>
      <c r="G63" s="41"/>
      <c r="H63" s="41"/>
    </row>
    <row r="64" spans="1:24" x14ac:dyDescent="0.25">
      <c r="B64" s="30" t="s">
        <v>17</v>
      </c>
      <c r="C64" s="30" t="s">
        <v>104</v>
      </c>
      <c r="D64" s="41">
        <v>10000</v>
      </c>
      <c r="E64" s="41"/>
      <c r="F64" s="41"/>
      <c r="G64" s="41"/>
      <c r="H64" s="41"/>
    </row>
    <row r="65" spans="1:11" x14ac:dyDescent="0.25">
      <c r="A65" s="31" t="s">
        <v>38</v>
      </c>
      <c r="B65" s="30" t="s">
        <v>117</v>
      </c>
      <c r="C65" s="30" t="s">
        <v>105</v>
      </c>
      <c r="D65" s="41">
        <v>30600</v>
      </c>
      <c r="E65" s="41">
        <v>30600</v>
      </c>
      <c r="F65" s="41"/>
      <c r="G65" s="41">
        <v>30600</v>
      </c>
      <c r="H65" s="41"/>
    </row>
    <row r="66" spans="1:11" x14ac:dyDescent="0.25">
      <c r="B66" s="30" t="s">
        <v>18</v>
      </c>
      <c r="C66" s="30" t="s">
        <v>103</v>
      </c>
      <c r="D66" s="41">
        <v>10000</v>
      </c>
      <c r="E66" s="41"/>
      <c r="F66" s="41"/>
      <c r="G66" s="41"/>
      <c r="H66" s="41"/>
    </row>
    <row r="67" spans="1:11" x14ac:dyDescent="0.25">
      <c r="B67" s="30" t="s">
        <v>208</v>
      </c>
      <c r="D67" s="41"/>
      <c r="E67" s="41"/>
      <c r="F67" s="41"/>
      <c r="G67" s="41"/>
      <c r="H67" s="41"/>
    </row>
    <row r="68" spans="1:11" x14ac:dyDescent="0.25">
      <c r="D68" s="41"/>
      <c r="E68" s="41"/>
      <c r="F68" s="41"/>
      <c r="G68" s="41"/>
      <c r="H68" s="41"/>
    </row>
    <row r="69" spans="1:11" x14ac:dyDescent="0.25">
      <c r="A69" s="31" t="s">
        <v>185</v>
      </c>
      <c r="B69" s="30" t="s">
        <v>158</v>
      </c>
      <c r="C69" s="30" t="s">
        <v>105</v>
      </c>
      <c r="D69" s="38">
        <v>602087</v>
      </c>
      <c r="E69" s="45">
        <v>394600</v>
      </c>
      <c r="F69" s="41"/>
      <c r="G69" s="41"/>
      <c r="H69" s="41"/>
      <c r="I69" s="36" t="s">
        <v>258</v>
      </c>
    </row>
    <row r="70" spans="1:11" x14ac:dyDescent="0.25">
      <c r="B70" s="30" t="s">
        <v>159</v>
      </c>
      <c r="D70" s="38">
        <v>20000</v>
      </c>
      <c r="E70" s="41"/>
      <c r="F70" s="41"/>
      <c r="G70" s="41"/>
      <c r="H70" s="41"/>
    </row>
    <row r="71" spans="1:11" x14ac:dyDescent="0.25">
      <c r="B71" s="30" t="s">
        <v>160</v>
      </c>
      <c r="C71" s="30" t="s">
        <v>105</v>
      </c>
      <c r="D71" s="38">
        <v>59039</v>
      </c>
      <c r="E71" s="41"/>
      <c r="F71" s="41"/>
      <c r="G71" s="41"/>
      <c r="H71" s="38">
        <v>3500</v>
      </c>
    </row>
    <row r="72" spans="1:11" x14ac:dyDescent="0.25">
      <c r="B72" s="30" t="s">
        <v>161</v>
      </c>
      <c r="D72" s="38">
        <v>432000</v>
      </c>
      <c r="E72" s="41"/>
      <c r="F72" s="41"/>
      <c r="G72" s="41"/>
      <c r="H72" s="41"/>
    </row>
    <row r="73" spans="1:11" x14ac:dyDescent="0.25">
      <c r="B73" s="30" t="s">
        <v>162</v>
      </c>
      <c r="C73" s="30" t="s">
        <v>105</v>
      </c>
      <c r="D73" s="38">
        <v>187297</v>
      </c>
      <c r="E73" s="41"/>
      <c r="F73" s="41"/>
      <c r="G73" s="41"/>
      <c r="H73" s="38">
        <v>4000</v>
      </c>
    </row>
    <row r="74" spans="1:11" x14ac:dyDescent="0.25">
      <c r="B74" s="30" t="s">
        <v>163</v>
      </c>
      <c r="D74" s="38">
        <v>15000</v>
      </c>
      <c r="E74" s="41"/>
      <c r="F74" s="41"/>
      <c r="G74" s="41"/>
      <c r="H74" s="41"/>
    </row>
    <row r="75" spans="1:11" x14ac:dyDescent="0.25">
      <c r="B75" s="30" t="s">
        <v>164</v>
      </c>
      <c r="C75" s="30" t="s">
        <v>105</v>
      </c>
      <c r="D75" s="38">
        <v>373615</v>
      </c>
      <c r="E75" s="41"/>
      <c r="F75" s="41"/>
      <c r="G75" s="41"/>
      <c r="H75" s="38">
        <v>10000</v>
      </c>
    </row>
    <row r="76" spans="1:11" x14ac:dyDescent="0.25">
      <c r="B76" s="30" t="s">
        <v>165</v>
      </c>
      <c r="D76" s="38">
        <v>20000</v>
      </c>
      <c r="E76" s="41"/>
      <c r="F76" s="41"/>
      <c r="G76" s="41"/>
      <c r="H76" s="41"/>
    </row>
    <row r="77" spans="1:11" x14ac:dyDescent="0.25">
      <c r="B77" s="30" t="s">
        <v>166</v>
      </c>
      <c r="C77" s="30" t="s">
        <v>105</v>
      </c>
      <c r="D77" s="38">
        <v>55577</v>
      </c>
      <c r="E77" s="41"/>
      <c r="F77" s="41"/>
      <c r="G77" s="41"/>
      <c r="H77" s="38">
        <v>2000</v>
      </c>
    </row>
    <row r="78" spans="1:11" x14ac:dyDescent="0.25">
      <c r="B78" s="30" t="s">
        <v>167</v>
      </c>
      <c r="D78" s="38">
        <v>405800</v>
      </c>
      <c r="E78" s="41"/>
      <c r="F78" s="41"/>
      <c r="G78" s="41"/>
      <c r="H78" s="41">
        <v>16977</v>
      </c>
    </row>
    <row r="79" spans="1:11" x14ac:dyDescent="0.25">
      <c r="B79" s="30" t="s">
        <v>126</v>
      </c>
      <c r="D79" s="38">
        <v>1079</v>
      </c>
      <c r="E79" s="41"/>
      <c r="F79" s="41"/>
      <c r="G79" s="41"/>
      <c r="H79" s="41"/>
    </row>
    <row r="80" spans="1:11" x14ac:dyDescent="0.25">
      <c r="B80" s="30" t="s">
        <v>180</v>
      </c>
      <c r="D80" s="41"/>
      <c r="E80" s="41"/>
      <c r="F80" s="41"/>
      <c r="G80" s="41"/>
      <c r="H80" s="41"/>
      <c r="J80" s="37" t="s">
        <v>75</v>
      </c>
      <c r="K80" s="37" t="s">
        <v>75</v>
      </c>
    </row>
    <row r="81" spans="1:24" x14ac:dyDescent="0.25">
      <c r="B81" s="30" t="s">
        <v>181</v>
      </c>
      <c r="D81" s="41"/>
      <c r="E81" s="41"/>
      <c r="F81" s="41"/>
      <c r="G81" s="41"/>
      <c r="H81" s="41">
        <v>2703</v>
      </c>
      <c r="J81" s="37" t="s">
        <v>75</v>
      </c>
      <c r="K81" s="37" t="s">
        <v>75</v>
      </c>
    </row>
    <row r="82" spans="1:24" x14ac:dyDescent="0.25">
      <c r="B82" s="30" t="s">
        <v>208</v>
      </c>
      <c r="D82" s="41"/>
      <c r="E82" s="41"/>
      <c r="F82" s="41"/>
      <c r="G82" s="41"/>
      <c r="H82" s="41"/>
    </row>
    <row r="83" spans="1:24" x14ac:dyDescent="0.25">
      <c r="A83" s="31" t="s">
        <v>20</v>
      </c>
      <c r="B83" s="30" t="s">
        <v>21</v>
      </c>
      <c r="C83" s="30" t="s">
        <v>103</v>
      </c>
      <c r="D83" s="41">
        <v>70000</v>
      </c>
      <c r="E83" s="41">
        <v>37000</v>
      </c>
      <c r="F83" s="41"/>
      <c r="G83" s="41">
        <v>2000</v>
      </c>
      <c r="H83" s="41"/>
    </row>
    <row r="84" spans="1:24" x14ac:dyDescent="0.25">
      <c r="B84" s="30" t="s">
        <v>176</v>
      </c>
      <c r="D84" s="41">
        <v>100</v>
      </c>
      <c r="E84" s="41"/>
      <c r="F84" s="41"/>
      <c r="G84" s="41"/>
      <c r="H84" s="41"/>
    </row>
    <row r="85" spans="1:24" x14ac:dyDescent="0.25">
      <c r="B85" s="30" t="s">
        <v>22</v>
      </c>
      <c r="C85" s="30" t="s">
        <v>103</v>
      </c>
      <c r="D85" s="41">
        <v>8366</v>
      </c>
      <c r="E85" s="41">
        <v>4866</v>
      </c>
      <c r="F85" s="41"/>
      <c r="G85" s="41"/>
      <c r="H85" s="41"/>
      <c r="I85" s="36" t="s">
        <v>226</v>
      </c>
    </row>
    <row r="86" spans="1:24" x14ac:dyDescent="0.25">
      <c r="B86" s="30" t="s">
        <v>177</v>
      </c>
      <c r="D86" s="41">
        <v>70</v>
      </c>
      <c r="E86" s="41"/>
      <c r="F86" s="41"/>
      <c r="G86" s="41"/>
      <c r="H86" s="41"/>
    </row>
    <row r="87" spans="1:24" x14ac:dyDescent="0.25">
      <c r="B87" s="30" t="s">
        <v>23</v>
      </c>
      <c r="C87" s="30" t="s">
        <v>103</v>
      </c>
      <c r="D87" s="41">
        <v>66000</v>
      </c>
      <c r="E87" s="41">
        <v>26570</v>
      </c>
      <c r="F87" s="41"/>
      <c r="G87" s="41"/>
      <c r="H87" s="41"/>
    </row>
    <row r="88" spans="1:24" x14ac:dyDescent="0.25">
      <c r="B88" s="30" t="s">
        <v>178</v>
      </c>
      <c r="D88" s="41">
        <v>1550</v>
      </c>
      <c r="E88" s="41">
        <v>1550</v>
      </c>
      <c r="F88" s="41"/>
      <c r="G88" s="41"/>
      <c r="H88" s="41"/>
    </row>
    <row r="89" spans="1:24" x14ac:dyDescent="0.25">
      <c r="B89" s="30" t="s">
        <v>106</v>
      </c>
      <c r="D89" s="41"/>
      <c r="E89" s="41"/>
      <c r="F89" s="41"/>
      <c r="G89" s="41"/>
      <c r="H89" s="41"/>
    </row>
    <row r="90" spans="1:24" x14ac:dyDescent="0.25">
      <c r="B90" s="30" t="s">
        <v>180</v>
      </c>
      <c r="D90" s="41"/>
      <c r="E90" s="41"/>
      <c r="F90" s="41"/>
      <c r="G90" s="41"/>
      <c r="H90" s="41"/>
    </row>
    <row r="91" spans="1:24" x14ac:dyDescent="0.25">
      <c r="B91" s="30" t="s">
        <v>181</v>
      </c>
      <c r="D91" s="41"/>
      <c r="E91" s="41"/>
      <c r="F91" s="41"/>
      <c r="G91" s="41"/>
      <c r="H91" s="41"/>
    </row>
    <row r="92" spans="1:24" x14ac:dyDescent="0.25">
      <c r="B92" s="30" t="s">
        <v>208</v>
      </c>
      <c r="D92" s="41"/>
      <c r="E92" s="41"/>
      <c r="F92" s="41"/>
      <c r="G92" s="41"/>
      <c r="H92" s="41"/>
    </row>
    <row r="93" spans="1:24" x14ac:dyDescent="0.25">
      <c r="A93" s="31" t="s">
        <v>24</v>
      </c>
      <c r="B93" s="30" t="s">
        <v>25</v>
      </c>
      <c r="C93" s="30" t="s">
        <v>103</v>
      </c>
      <c r="D93" s="41">
        <v>9784</v>
      </c>
      <c r="E93" s="41">
        <v>9784</v>
      </c>
      <c r="F93" s="41">
        <v>212</v>
      </c>
      <c r="G93" s="41">
        <v>9784</v>
      </c>
      <c r="H93" s="41"/>
      <c r="I93" s="36" t="s">
        <v>223</v>
      </c>
      <c r="J93" s="37" t="s">
        <v>76</v>
      </c>
      <c r="K93" s="37" t="s">
        <v>227</v>
      </c>
      <c r="L93" s="30" t="s">
        <v>187</v>
      </c>
      <c r="M93" s="30" t="s">
        <v>188</v>
      </c>
      <c r="N93" s="30" t="s">
        <v>228</v>
      </c>
      <c r="U93" s="30">
        <v>0</v>
      </c>
      <c r="V93" s="30">
        <v>0</v>
      </c>
      <c r="W93" s="30">
        <v>0</v>
      </c>
      <c r="X93" s="30" t="s">
        <v>240</v>
      </c>
    </row>
    <row r="94" spans="1:24" x14ac:dyDescent="0.25">
      <c r="B94" s="30" t="s">
        <v>26</v>
      </c>
      <c r="C94" s="30" t="s">
        <v>105</v>
      </c>
      <c r="D94" s="41">
        <v>220000</v>
      </c>
      <c r="E94" s="41">
        <v>117191</v>
      </c>
      <c r="F94" s="41"/>
      <c r="G94" s="41"/>
      <c r="H94" s="41">
        <v>1191</v>
      </c>
      <c r="J94" s="37" t="s">
        <v>77</v>
      </c>
      <c r="K94" s="37" t="s">
        <v>186</v>
      </c>
      <c r="L94" s="30" t="s">
        <v>187</v>
      </c>
      <c r="M94" s="30" t="s">
        <v>188</v>
      </c>
      <c r="N94" s="30" t="s">
        <v>189</v>
      </c>
      <c r="U94" s="30">
        <v>0</v>
      </c>
      <c r="V94" s="30">
        <v>0</v>
      </c>
      <c r="W94" s="30">
        <v>0</v>
      </c>
    </row>
    <row r="95" spans="1:24" x14ac:dyDescent="0.25">
      <c r="B95" s="30" t="s">
        <v>171</v>
      </c>
      <c r="C95" s="30" t="s">
        <v>105</v>
      </c>
      <c r="D95" s="41">
        <v>112</v>
      </c>
      <c r="E95" s="41">
        <v>112</v>
      </c>
      <c r="F95" s="41">
        <v>112</v>
      </c>
      <c r="G95" s="41">
        <v>112</v>
      </c>
      <c r="H95" s="41">
        <v>0</v>
      </c>
      <c r="I95" s="36" t="s">
        <v>223</v>
      </c>
      <c r="J95" s="37" t="s">
        <v>76</v>
      </c>
      <c r="K95" s="37" t="s">
        <v>227</v>
      </c>
      <c r="L95" s="30" t="s">
        <v>187</v>
      </c>
      <c r="M95" s="30" t="s">
        <v>188</v>
      </c>
      <c r="N95" s="30" t="s">
        <v>228</v>
      </c>
      <c r="U95" s="30">
        <v>0</v>
      </c>
      <c r="V95" s="30">
        <v>0</v>
      </c>
      <c r="W95" s="30">
        <v>0</v>
      </c>
      <c r="X95" s="30" t="s">
        <v>241</v>
      </c>
    </row>
    <row r="96" spans="1:24" x14ac:dyDescent="0.25">
      <c r="B96" s="30" t="s">
        <v>247</v>
      </c>
      <c r="D96" s="41">
        <v>3093</v>
      </c>
      <c r="E96" s="41">
        <v>3093</v>
      </c>
      <c r="F96" s="41"/>
      <c r="G96" s="41">
        <v>3093</v>
      </c>
      <c r="H96" s="41">
        <v>0</v>
      </c>
      <c r="I96" s="36" t="s">
        <v>223</v>
      </c>
      <c r="J96" s="37" t="s">
        <v>76</v>
      </c>
      <c r="K96" s="37" t="s">
        <v>227</v>
      </c>
      <c r="L96" s="30" t="s">
        <v>187</v>
      </c>
      <c r="M96" s="30" t="s">
        <v>188</v>
      </c>
      <c r="N96" s="30" t="s">
        <v>228</v>
      </c>
      <c r="U96" s="30">
        <v>0</v>
      </c>
      <c r="V96" s="30">
        <v>0</v>
      </c>
      <c r="W96" s="30">
        <v>0</v>
      </c>
      <c r="X96" s="30" t="s">
        <v>242</v>
      </c>
    </row>
    <row r="97" spans="1:24" x14ac:dyDescent="0.25">
      <c r="B97" s="30" t="s">
        <v>248</v>
      </c>
      <c r="D97" s="41">
        <v>11</v>
      </c>
      <c r="E97" s="41">
        <v>11</v>
      </c>
      <c r="F97" s="41">
        <v>11</v>
      </c>
      <c r="G97" s="41">
        <v>11</v>
      </c>
      <c r="H97" s="41">
        <v>0</v>
      </c>
      <c r="I97" s="36" t="s">
        <v>223</v>
      </c>
      <c r="J97" s="37" t="s">
        <v>76</v>
      </c>
      <c r="K97" s="37" t="s">
        <v>227</v>
      </c>
      <c r="L97" s="30" t="s">
        <v>187</v>
      </c>
      <c r="M97" s="30" t="s">
        <v>188</v>
      </c>
      <c r="N97" s="30" t="s">
        <v>228</v>
      </c>
      <c r="U97" s="30">
        <v>0</v>
      </c>
      <c r="V97" s="30">
        <v>0</v>
      </c>
      <c r="W97" s="30">
        <v>0</v>
      </c>
      <c r="X97" s="30" t="s">
        <v>243</v>
      </c>
    </row>
    <row r="98" spans="1:24" x14ac:dyDescent="0.25">
      <c r="B98" s="30" t="s">
        <v>173</v>
      </c>
      <c r="D98" s="41"/>
      <c r="E98" s="41"/>
      <c r="F98" s="41"/>
      <c r="G98" s="41"/>
      <c r="H98" s="41"/>
      <c r="I98" s="36" t="s">
        <v>249</v>
      </c>
      <c r="J98" s="37" t="s">
        <v>76</v>
      </c>
      <c r="K98" s="37" t="s">
        <v>227</v>
      </c>
      <c r="L98" s="30" t="s">
        <v>229</v>
      </c>
      <c r="M98" s="30" t="s">
        <v>230</v>
      </c>
      <c r="N98" s="30" t="s">
        <v>231</v>
      </c>
      <c r="U98" s="30">
        <v>0</v>
      </c>
      <c r="V98" s="30">
        <v>1</v>
      </c>
      <c r="W98" s="30">
        <v>0</v>
      </c>
      <c r="X98" s="30" t="s">
        <v>244</v>
      </c>
    </row>
    <row r="99" spans="1:24" x14ac:dyDescent="0.25">
      <c r="B99" s="30" t="s">
        <v>174</v>
      </c>
      <c r="D99" s="41"/>
      <c r="E99" s="41"/>
      <c r="F99" s="41"/>
      <c r="G99" s="41"/>
      <c r="H99" s="41"/>
      <c r="I99" s="36" t="s">
        <v>249</v>
      </c>
      <c r="J99" s="37" t="s">
        <v>76</v>
      </c>
      <c r="K99" s="37" t="s">
        <v>227</v>
      </c>
      <c r="L99" s="30" t="s">
        <v>187</v>
      </c>
      <c r="M99" s="30" t="s">
        <v>188</v>
      </c>
      <c r="N99" s="30" t="s">
        <v>228</v>
      </c>
      <c r="U99" s="30">
        <v>0</v>
      </c>
      <c r="V99" s="30">
        <v>0</v>
      </c>
      <c r="W99" s="30">
        <v>0</v>
      </c>
      <c r="X99" s="30" t="s">
        <v>245</v>
      </c>
    </row>
    <row r="100" spans="1:24" x14ac:dyDescent="0.25">
      <c r="B100" s="30" t="s">
        <v>39</v>
      </c>
      <c r="C100" s="30" t="s">
        <v>105</v>
      </c>
      <c r="D100" s="41">
        <v>25000</v>
      </c>
      <c r="E100" s="41">
        <v>22846</v>
      </c>
      <c r="F100" s="41">
        <v>10600</v>
      </c>
      <c r="G100" s="41">
        <v>22846</v>
      </c>
      <c r="H100" s="41">
        <v>693</v>
      </c>
      <c r="J100" s="37" t="s">
        <v>73</v>
      </c>
      <c r="K100" s="37" t="s">
        <v>198</v>
      </c>
      <c r="L100" s="30" t="s">
        <v>187</v>
      </c>
      <c r="M100" s="30" t="s">
        <v>188</v>
      </c>
      <c r="N100" s="30" t="s">
        <v>232</v>
      </c>
      <c r="U100" s="30">
        <v>0</v>
      </c>
      <c r="V100" s="30">
        <v>0</v>
      </c>
      <c r="W100" s="30">
        <v>0</v>
      </c>
    </row>
    <row r="101" spans="1:24" x14ac:dyDescent="0.25">
      <c r="B101" s="30" t="s">
        <v>175</v>
      </c>
      <c r="C101" s="30" t="s">
        <v>103</v>
      </c>
      <c r="D101" s="41">
        <v>500</v>
      </c>
      <c r="E101" s="41">
        <v>1</v>
      </c>
      <c r="F101" s="41"/>
      <c r="G101" s="41">
        <v>1</v>
      </c>
      <c r="H101" s="41"/>
      <c r="J101" s="37" t="s">
        <v>73</v>
      </c>
      <c r="K101" s="37" t="s">
        <v>198</v>
      </c>
      <c r="L101" s="30" t="s">
        <v>229</v>
      </c>
      <c r="M101" s="30" t="s">
        <v>236</v>
      </c>
      <c r="N101" s="30" t="s">
        <v>233</v>
      </c>
      <c r="U101" s="30">
        <v>0</v>
      </c>
      <c r="V101" s="30">
        <v>0</v>
      </c>
      <c r="W101" s="30">
        <v>0</v>
      </c>
    </row>
    <row r="102" spans="1:24" x14ac:dyDescent="0.25">
      <c r="B102" s="30" t="s">
        <v>40</v>
      </c>
      <c r="C102" s="30" t="s">
        <v>105</v>
      </c>
      <c r="D102" s="41">
        <v>10000</v>
      </c>
      <c r="E102" s="41">
        <v>6464</v>
      </c>
      <c r="F102" s="41"/>
      <c r="G102" s="41">
        <v>6464</v>
      </c>
      <c r="H102" s="41">
        <v>1</v>
      </c>
      <c r="J102" s="37" t="s">
        <v>73</v>
      </c>
      <c r="K102" s="37" t="s">
        <v>198</v>
      </c>
      <c r="L102" s="30" t="s">
        <v>187</v>
      </c>
      <c r="M102" s="30" t="s">
        <v>188</v>
      </c>
      <c r="N102" s="30" t="s">
        <v>232</v>
      </c>
      <c r="U102" s="30">
        <v>0</v>
      </c>
      <c r="V102" s="30">
        <v>0</v>
      </c>
      <c r="W102" s="30">
        <v>0</v>
      </c>
    </row>
    <row r="103" spans="1:24" x14ac:dyDescent="0.25">
      <c r="B103" s="30" t="s">
        <v>41</v>
      </c>
      <c r="C103" s="30" t="s">
        <v>105</v>
      </c>
      <c r="D103" s="41">
        <v>10823</v>
      </c>
      <c r="E103" s="41">
        <v>10823</v>
      </c>
      <c r="F103" s="41">
        <v>1848</v>
      </c>
      <c r="G103" s="41">
        <v>10823</v>
      </c>
      <c r="H103" s="41">
        <v>1114</v>
      </c>
      <c r="J103" s="37" t="s">
        <v>73</v>
      </c>
      <c r="K103" s="37" t="s">
        <v>198</v>
      </c>
      <c r="L103" s="30" t="s">
        <v>187</v>
      </c>
      <c r="M103" s="30" t="s">
        <v>188</v>
      </c>
      <c r="N103" s="30" t="s">
        <v>234</v>
      </c>
      <c r="U103" s="30">
        <v>0</v>
      </c>
      <c r="V103" s="30">
        <v>259</v>
      </c>
      <c r="W103" s="30">
        <v>0</v>
      </c>
    </row>
    <row r="104" spans="1:24" x14ac:dyDescent="0.25">
      <c r="B104" s="30" t="s">
        <v>42</v>
      </c>
      <c r="C104" s="30" t="s">
        <v>103</v>
      </c>
      <c r="D104" s="41">
        <v>1000</v>
      </c>
      <c r="E104" s="41">
        <v>648</v>
      </c>
      <c r="F104" s="41"/>
      <c r="G104" s="41">
        <v>648</v>
      </c>
      <c r="H104" s="41"/>
      <c r="J104" s="37" t="s">
        <v>73</v>
      </c>
      <c r="K104" s="37" t="s">
        <v>198</v>
      </c>
      <c r="L104" s="30" t="s">
        <v>187</v>
      </c>
      <c r="M104" s="30" t="s">
        <v>188</v>
      </c>
      <c r="N104" s="30" t="s">
        <v>235</v>
      </c>
      <c r="U104" s="30">
        <v>0</v>
      </c>
      <c r="V104" s="30">
        <v>0</v>
      </c>
      <c r="W104" s="30">
        <v>0</v>
      </c>
    </row>
    <row r="105" spans="1:24" x14ac:dyDescent="0.25">
      <c r="B105" s="30" t="s">
        <v>170</v>
      </c>
      <c r="C105" s="30" t="s">
        <v>105</v>
      </c>
      <c r="D105" s="41">
        <v>10</v>
      </c>
      <c r="E105" s="41">
        <v>10</v>
      </c>
      <c r="F105" s="41">
        <v>10</v>
      </c>
      <c r="G105" s="41">
        <v>10</v>
      </c>
      <c r="H105" s="41"/>
      <c r="J105" s="37" t="s">
        <v>73</v>
      </c>
      <c r="K105" s="37" t="s">
        <v>198</v>
      </c>
      <c r="L105" s="30" t="s">
        <v>187</v>
      </c>
      <c r="M105" s="30" t="s">
        <v>188</v>
      </c>
      <c r="N105" s="30" t="s">
        <v>232</v>
      </c>
    </row>
    <row r="106" spans="1:24" x14ac:dyDescent="0.25">
      <c r="B106" s="30" t="s">
        <v>27</v>
      </c>
      <c r="C106" s="30" t="s">
        <v>105</v>
      </c>
      <c r="D106" s="42">
        <v>30752</v>
      </c>
      <c r="E106" s="42">
        <v>30752</v>
      </c>
      <c r="F106" s="41"/>
      <c r="G106" s="41">
        <v>30000</v>
      </c>
      <c r="H106" s="41">
        <v>171</v>
      </c>
      <c r="I106" s="36" t="s">
        <v>223</v>
      </c>
      <c r="J106" s="37" t="s">
        <v>224</v>
      </c>
      <c r="K106" s="37" t="s">
        <v>225</v>
      </c>
    </row>
    <row r="107" spans="1:24" x14ac:dyDescent="0.25">
      <c r="B107" s="30" t="s">
        <v>172</v>
      </c>
      <c r="D107" s="41">
        <v>57</v>
      </c>
      <c r="E107" s="41"/>
      <c r="F107" s="41"/>
      <c r="G107" s="41"/>
      <c r="H107" s="41"/>
    </row>
    <row r="108" spans="1:24" x14ac:dyDescent="0.25">
      <c r="B108" s="30" t="s">
        <v>180</v>
      </c>
      <c r="D108" s="41"/>
      <c r="E108" s="41"/>
      <c r="F108" s="41"/>
      <c r="G108" s="41"/>
      <c r="H108" s="41"/>
    </row>
    <row r="109" spans="1:24" x14ac:dyDescent="0.25">
      <c r="B109" s="30" t="s">
        <v>181</v>
      </c>
      <c r="D109" s="41">
        <f>SUM(V93:V106)</f>
        <v>260</v>
      </c>
      <c r="E109" s="41"/>
      <c r="F109" s="41"/>
      <c r="G109" s="41"/>
      <c r="H109" s="41"/>
    </row>
    <row r="110" spans="1:24" x14ac:dyDescent="0.25">
      <c r="B110" s="30" t="s">
        <v>208</v>
      </c>
      <c r="D110" s="41"/>
      <c r="E110" s="41"/>
      <c r="F110" s="41"/>
      <c r="G110" s="41"/>
      <c r="H110" s="41"/>
    </row>
    <row r="111" spans="1:24" x14ac:dyDescent="0.25">
      <c r="A111" s="30" t="s">
        <v>28</v>
      </c>
      <c r="B111" s="30" t="s">
        <v>29</v>
      </c>
      <c r="C111" s="30" t="s">
        <v>103</v>
      </c>
      <c r="D111" s="41">
        <v>2100</v>
      </c>
      <c r="E111" s="41"/>
      <c r="F111" s="41"/>
      <c r="G111" s="41"/>
      <c r="H111" s="41"/>
    </row>
    <row r="112" spans="1:24" x14ac:dyDescent="0.25">
      <c r="A112" s="30" t="s">
        <v>43</v>
      </c>
      <c r="B112" s="30" t="s">
        <v>29</v>
      </c>
      <c r="C112" s="30" t="s">
        <v>105</v>
      </c>
      <c r="D112" s="41">
        <v>73408</v>
      </c>
      <c r="E112" s="41">
        <v>66913</v>
      </c>
      <c r="F112" s="41">
        <v>8203</v>
      </c>
      <c r="G112" s="41">
        <v>66913</v>
      </c>
      <c r="H112" s="41">
        <v>5355</v>
      </c>
      <c r="I112" s="36" t="s">
        <v>237</v>
      </c>
      <c r="J112" s="37" t="s">
        <v>73</v>
      </c>
      <c r="K112" s="37" t="s">
        <v>198</v>
      </c>
      <c r="L112" s="30" t="s">
        <v>187</v>
      </c>
      <c r="M112" s="30" t="s">
        <v>188</v>
      </c>
      <c r="N112" s="30" t="s">
        <v>199</v>
      </c>
      <c r="U112" s="30">
        <v>0</v>
      </c>
      <c r="V112" s="30">
        <v>122</v>
      </c>
      <c r="W112" s="30">
        <v>0</v>
      </c>
    </row>
    <row r="113" spans="1:23" x14ac:dyDescent="0.25">
      <c r="B113" s="30" t="s">
        <v>190</v>
      </c>
      <c r="C113" s="30" t="s">
        <v>105</v>
      </c>
      <c r="D113" s="41">
        <v>60000</v>
      </c>
      <c r="E113" s="41">
        <v>53505</v>
      </c>
      <c r="F113" s="41">
        <v>6243</v>
      </c>
      <c r="G113" s="41">
        <v>53505</v>
      </c>
      <c r="H113" s="41">
        <v>1242</v>
      </c>
      <c r="J113" s="37" t="s">
        <v>73</v>
      </c>
      <c r="K113" s="37" t="s">
        <v>198</v>
      </c>
      <c r="L113" s="30" t="s">
        <v>187</v>
      </c>
      <c r="M113" s="30" t="s">
        <v>188</v>
      </c>
      <c r="N113" s="30" t="s">
        <v>199</v>
      </c>
      <c r="U113" s="30">
        <v>0</v>
      </c>
      <c r="V113" s="30">
        <v>120</v>
      </c>
      <c r="W113" s="30">
        <v>0</v>
      </c>
    </row>
    <row r="114" spans="1:23" x14ac:dyDescent="0.25">
      <c r="B114" s="30" t="s">
        <v>191</v>
      </c>
      <c r="C114" s="30" t="s">
        <v>105</v>
      </c>
      <c r="D114" s="41">
        <v>11700</v>
      </c>
      <c r="E114" s="41">
        <v>11700</v>
      </c>
      <c r="F114" s="41">
        <v>1663</v>
      </c>
      <c r="G114" s="41">
        <v>11700</v>
      </c>
      <c r="H114" s="41">
        <v>3777</v>
      </c>
      <c r="J114" s="37" t="s">
        <v>73</v>
      </c>
      <c r="K114" s="37" t="s">
        <v>198</v>
      </c>
      <c r="L114" s="30" t="s">
        <v>187</v>
      </c>
      <c r="M114" s="30" t="s">
        <v>188</v>
      </c>
      <c r="N114" s="30" t="s">
        <v>199</v>
      </c>
      <c r="U114" s="30">
        <v>0</v>
      </c>
      <c r="V114" s="30">
        <v>2</v>
      </c>
      <c r="W114" s="30">
        <v>0</v>
      </c>
    </row>
    <row r="115" spans="1:23" x14ac:dyDescent="0.25">
      <c r="B115" s="30" t="s">
        <v>192</v>
      </c>
      <c r="C115" s="30" t="s">
        <v>105</v>
      </c>
      <c r="D115" s="41">
        <v>720</v>
      </c>
      <c r="E115" s="41">
        <v>720</v>
      </c>
      <c r="F115" s="41">
        <v>215</v>
      </c>
      <c r="G115" s="41">
        <v>720</v>
      </c>
      <c r="H115" s="41"/>
      <c r="J115" s="37" t="s">
        <v>73</v>
      </c>
      <c r="K115" s="37" t="s">
        <v>198</v>
      </c>
      <c r="L115" s="30" t="s">
        <v>187</v>
      </c>
      <c r="M115" s="30" t="s">
        <v>188</v>
      </c>
      <c r="N115" s="30" t="s">
        <v>199</v>
      </c>
      <c r="U115" s="30">
        <v>0</v>
      </c>
      <c r="V115" s="30">
        <v>0</v>
      </c>
      <c r="W115" s="30">
        <v>0</v>
      </c>
    </row>
    <row r="116" spans="1:23" x14ac:dyDescent="0.25">
      <c r="B116" s="30" t="s">
        <v>193</v>
      </c>
      <c r="C116" s="30" t="s">
        <v>105</v>
      </c>
      <c r="D116" s="41">
        <v>666</v>
      </c>
      <c r="E116" s="41">
        <v>666</v>
      </c>
      <c r="F116" s="41">
        <v>10</v>
      </c>
      <c r="G116" s="41">
        <v>666</v>
      </c>
      <c r="H116" s="41">
        <v>59</v>
      </c>
      <c r="J116" s="37" t="s">
        <v>73</v>
      </c>
      <c r="K116" s="37" t="s">
        <v>198</v>
      </c>
      <c r="L116" s="30" t="s">
        <v>187</v>
      </c>
      <c r="M116" s="30" t="s">
        <v>188</v>
      </c>
      <c r="N116" s="30" t="s">
        <v>199</v>
      </c>
      <c r="U116" s="30">
        <v>0</v>
      </c>
      <c r="V116" s="30">
        <v>0</v>
      </c>
      <c r="W116" s="30">
        <v>0</v>
      </c>
    </row>
    <row r="117" spans="1:23" x14ac:dyDescent="0.25">
      <c r="B117" s="30" t="s">
        <v>194</v>
      </c>
      <c r="C117" s="30" t="s">
        <v>105</v>
      </c>
      <c r="D117" s="41">
        <v>322</v>
      </c>
      <c r="E117" s="41">
        <v>322</v>
      </c>
      <c r="F117" s="41">
        <v>72</v>
      </c>
      <c r="G117" s="41">
        <v>322</v>
      </c>
      <c r="H117" s="41">
        <v>322</v>
      </c>
      <c r="J117" s="37" t="s">
        <v>73</v>
      </c>
      <c r="K117" s="37" t="s">
        <v>198</v>
      </c>
      <c r="L117" s="30" t="s">
        <v>187</v>
      </c>
      <c r="M117" s="30" t="s">
        <v>188</v>
      </c>
      <c r="N117" s="30" t="s">
        <v>199</v>
      </c>
      <c r="U117" s="30">
        <v>0</v>
      </c>
      <c r="V117" s="30">
        <v>0</v>
      </c>
      <c r="W117" s="30">
        <v>0</v>
      </c>
    </row>
    <row r="118" spans="1:23" x14ac:dyDescent="0.25">
      <c r="B118" s="30" t="s">
        <v>30</v>
      </c>
      <c r="C118" s="30" t="s">
        <v>105</v>
      </c>
      <c r="D118" s="41">
        <v>72166</v>
      </c>
      <c r="E118" s="41">
        <v>72166</v>
      </c>
      <c r="F118" s="41">
        <v>3609</v>
      </c>
      <c r="G118" s="41">
        <v>72166</v>
      </c>
      <c r="H118" s="41">
        <v>3896</v>
      </c>
      <c r="I118" s="36" t="s">
        <v>238</v>
      </c>
      <c r="J118" s="37" t="s">
        <v>73</v>
      </c>
      <c r="K118" s="37" t="s">
        <v>198</v>
      </c>
      <c r="L118" s="30" t="s">
        <v>187</v>
      </c>
      <c r="M118" s="30" t="s">
        <v>188</v>
      </c>
      <c r="N118" s="30" t="s">
        <v>199</v>
      </c>
      <c r="U118" s="30">
        <v>0</v>
      </c>
      <c r="V118" s="30">
        <v>4</v>
      </c>
      <c r="W118" s="30">
        <v>0</v>
      </c>
    </row>
    <row r="119" spans="1:23" x14ac:dyDescent="0.25">
      <c r="B119" s="30" t="s">
        <v>195</v>
      </c>
      <c r="C119" s="30" t="s">
        <v>105</v>
      </c>
      <c r="D119" s="41">
        <v>5789</v>
      </c>
      <c r="E119" s="41">
        <v>5789</v>
      </c>
      <c r="F119" s="41"/>
      <c r="G119" s="41">
        <v>5789</v>
      </c>
      <c r="H119" s="41">
        <v>2691</v>
      </c>
      <c r="J119" s="37" t="s">
        <v>73</v>
      </c>
      <c r="K119" s="37" t="s">
        <v>198</v>
      </c>
      <c r="L119" s="30" t="s">
        <v>187</v>
      </c>
      <c r="M119" s="30" t="s">
        <v>188</v>
      </c>
      <c r="N119" s="30" t="s">
        <v>199</v>
      </c>
      <c r="U119" s="30">
        <v>0</v>
      </c>
      <c r="V119" s="30">
        <v>0</v>
      </c>
      <c r="W119" s="30">
        <v>0</v>
      </c>
    </row>
    <row r="120" spans="1:23" x14ac:dyDescent="0.25">
      <c r="B120" s="30" t="s">
        <v>196</v>
      </c>
      <c r="C120" s="30" t="s">
        <v>105</v>
      </c>
      <c r="D120" s="41">
        <v>121</v>
      </c>
      <c r="E120" s="41">
        <v>121</v>
      </c>
      <c r="F120" s="41">
        <v>73</v>
      </c>
      <c r="G120" s="41">
        <v>121</v>
      </c>
      <c r="H120" s="41"/>
      <c r="J120" s="37" t="s">
        <v>73</v>
      </c>
      <c r="K120" s="37" t="s">
        <v>198</v>
      </c>
      <c r="L120" s="30" t="s">
        <v>187</v>
      </c>
      <c r="M120" s="30" t="s">
        <v>188</v>
      </c>
      <c r="N120" s="30" t="s">
        <v>199</v>
      </c>
      <c r="U120" s="30">
        <v>0</v>
      </c>
      <c r="V120" s="30">
        <v>0</v>
      </c>
      <c r="W120" s="30">
        <v>0</v>
      </c>
    </row>
    <row r="121" spans="1:23" x14ac:dyDescent="0.25">
      <c r="B121" s="30" t="s">
        <v>197</v>
      </c>
      <c r="C121" s="30" t="s">
        <v>105</v>
      </c>
      <c r="D121" s="41">
        <v>66256</v>
      </c>
      <c r="E121" s="41">
        <v>66256</v>
      </c>
      <c r="F121" s="41">
        <v>3536</v>
      </c>
      <c r="G121" s="41">
        <v>66256</v>
      </c>
      <c r="H121" s="41">
        <v>1205</v>
      </c>
      <c r="J121" s="37" t="s">
        <v>73</v>
      </c>
      <c r="K121" s="37" t="s">
        <v>198</v>
      </c>
      <c r="L121" s="30" t="s">
        <v>187</v>
      </c>
      <c r="M121" s="30" t="s">
        <v>188</v>
      </c>
      <c r="N121" s="30" t="s">
        <v>239</v>
      </c>
      <c r="U121" s="30">
        <v>0</v>
      </c>
      <c r="V121" s="30">
        <v>4</v>
      </c>
      <c r="W121" s="30">
        <v>0</v>
      </c>
    </row>
    <row r="122" spans="1:23" x14ac:dyDescent="0.25">
      <c r="B122" s="30" t="s">
        <v>180</v>
      </c>
      <c r="D122" s="41"/>
      <c r="E122" s="41"/>
      <c r="F122" s="41"/>
      <c r="G122" s="41"/>
      <c r="H122" s="41"/>
    </row>
    <row r="123" spans="1:23" x14ac:dyDescent="0.25">
      <c r="B123" s="30" t="s">
        <v>181</v>
      </c>
      <c r="D123" s="41">
        <v>126</v>
      </c>
      <c r="E123" s="41"/>
      <c r="F123" s="41"/>
      <c r="G123" s="41"/>
      <c r="H123" s="41"/>
    </row>
    <row r="124" spans="1:23" x14ac:dyDescent="0.25">
      <c r="B124" s="30" t="s">
        <v>208</v>
      </c>
      <c r="D124" s="41"/>
      <c r="E124" s="41"/>
      <c r="F124" s="41"/>
      <c r="G124" s="41"/>
      <c r="H124" s="41"/>
    </row>
    <row r="125" spans="1:23" x14ac:dyDescent="0.25">
      <c r="D125" s="41"/>
      <c r="E125" s="41"/>
      <c r="F125" s="41"/>
      <c r="G125" s="41"/>
      <c r="H125" s="41"/>
    </row>
    <row r="126" spans="1:23" x14ac:dyDescent="0.25">
      <c r="D126" s="38"/>
      <c r="E126" s="38"/>
      <c r="F126" s="38"/>
      <c r="G126" s="38"/>
      <c r="H126" s="38"/>
    </row>
    <row r="127" spans="1:23" s="31" customFormat="1" x14ac:dyDescent="0.25">
      <c r="A127" s="31" t="s">
        <v>65</v>
      </c>
      <c r="D127" s="43"/>
      <c r="E127" s="43"/>
      <c r="F127" s="43"/>
      <c r="G127" s="43"/>
      <c r="H127" s="43"/>
      <c r="I127" s="33"/>
      <c r="J127" s="34"/>
      <c r="K127" s="34"/>
    </row>
    <row r="128" spans="1:23" x14ac:dyDescent="0.25">
      <c r="D128" s="38"/>
      <c r="E128" s="38"/>
      <c r="F128" s="38"/>
      <c r="G128" s="38"/>
      <c r="H128" s="38"/>
    </row>
    <row r="129" spans="1:23" x14ac:dyDescent="0.25">
      <c r="A129" s="30" t="s">
        <v>45</v>
      </c>
      <c r="B129" s="30" t="s">
        <v>46</v>
      </c>
      <c r="C129" s="30" t="s">
        <v>104</v>
      </c>
      <c r="D129" s="38">
        <v>1500</v>
      </c>
      <c r="E129" s="38">
        <v>0</v>
      </c>
      <c r="F129" s="38">
        <v>0</v>
      </c>
      <c r="G129" s="38">
        <v>0</v>
      </c>
      <c r="H129" s="38">
        <v>0</v>
      </c>
      <c r="I129" s="36" t="s">
        <v>209</v>
      </c>
    </row>
    <row r="130" spans="1:23" x14ac:dyDescent="0.25">
      <c r="B130" s="30" t="s">
        <v>66</v>
      </c>
      <c r="C130" s="30" t="s">
        <v>104</v>
      </c>
      <c r="D130" s="38">
        <v>10000</v>
      </c>
      <c r="E130" s="38">
        <v>0</v>
      </c>
      <c r="F130" s="38">
        <v>0</v>
      </c>
      <c r="G130" s="38">
        <v>0</v>
      </c>
      <c r="H130" s="38">
        <v>0</v>
      </c>
      <c r="I130" s="36" t="s">
        <v>210</v>
      </c>
    </row>
    <row r="131" spans="1:23" x14ac:dyDescent="0.25">
      <c r="B131" s="30" t="s">
        <v>47</v>
      </c>
      <c r="C131" s="30" t="s">
        <v>104</v>
      </c>
      <c r="D131" s="38">
        <v>20000</v>
      </c>
      <c r="E131" s="38">
        <v>7000</v>
      </c>
      <c r="F131" s="38">
        <v>0</v>
      </c>
      <c r="G131" s="38">
        <v>0</v>
      </c>
      <c r="H131" s="38">
        <v>0</v>
      </c>
      <c r="I131" s="30" t="s">
        <v>211</v>
      </c>
      <c r="J131" s="37" t="s">
        <v>76</v>
      </c>
    </row>
    <row r="132" spans="1:23" ht="45" x14ac:dyDescent="0.25">
      <c r="B132" s="30" t="s">
        <v>48</v>
      </c>
      <c r="C132" s="30" t="s">
        <v>104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9" t="s">
        <v>207</v>
      </c>
      <c r="W132" s="30">
        <v>30000</v>
      </c>
    </row>
    <row r="133" spans="1:23" x14ac:dyDescent="0.25">
      <c r="B133" s="30" t="s">
        <v>49</v>
      </c>
      <c r="C133" s="30" t="s">
        <v>104</v>
      </c>
      <c r="D133" s="38">
        <v>28000</v>
      </c>
      <c r="E133" s="38">
        <v>9669</v>
      </c>
      <c r="F133" s="38">
        <v>36</v>
      </c>
      <c r="G133" s="38">
        <v>0</v>
      </c>
      <c r="H133" s="38">
        <v>0</v>
      </c>
      <c r="I133" s="36" t="s">
        <v>213</v>
      </c>
      <c r="J133" s="37" t="s">
        <v>76</v>
      </c>
    </row>
    <row r="134" spans="1:23" x14ac:dyDescent="0.25">
      <c r="B134" s="30" t="s">
        <v>50</v>
      </c>
      <c r="C134" s="30" t="s">
        <v>105</v>
      </c>
      <c r="D134" s="38">
        <v>5000</v>
      </c>
      <c r="E134" s="38">
        <v>0</v>
      </c>
      <c r="F134" s="38">
        <v>0</v>
      </c>
      <c r="G134" s="38">
        <v>0</v>
      </c>
      <c r="H134" s="38">
        <v>0</v>
      </c>
      <c r="I134" s="30"/>
      <c r="U134" s="30">
        <v>0</v>
      </c>
      <c r="V134" s="30">
        <v>0</v>
      </c>
    </row>
    <row r="135" spans="1:23" x14ac:dyDescent="0.25">
      <c r="B135" s="30" t="s">
        <v>51</v>
      </c>
      <c r="C135" s="30" t="s">
        <v>103</v>
      </c>
      <c r="D135" s="38">
        <v>5000</v>
      </c>
      <c r="E135" s="38">
        <v>1368</v>
      </c>
      <c r="F135" s="38">
        <v>0</v>
      </c>
      <c r="G135" s="38">
        <v>0</v>
      </c>
      <c r="H135" s="38">
        <v>0</v>
      </c>
      <c r="I135" s="30"/>
      <c r="J135" s="37" t="s">
        <v>76</v>
      </c>
    </row>
    <row r="136" spans="1:23" x14ac:dyDescent="0.25">
      <c r="B136" s="30" t="s">
        <v>52</v>
      </c>
      <c r="C136" s="30" t="s">
        <v>103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0" t="s">
        <v>254</v>
      </c>
      <c r="W136" s="30">
        <v>20000</v>
      </c>
    </row>
    <row r="137" spans="1:23" x14ac:dyDescent="0.25">
      <c r="B137" s="30" t="s">
        <v>180</v>
      </c>
      <c r="D137" s="38"/>
      <c r="E137" s="38"/>
      <c r="F137" s="38">
        <v>0</v>
      </c>
      <c r="G137" s="38">
        <v>0</v>
      </c>
      <c r="H137" s="38">
        <v>0</v>
      </c>
      <c r="I137" s="30"/>
    </row>
    <row r="138" spans="1:23" x14ac:dyDescent="0.25">
      <c r="B138" s="30" t="s">
        <v>181</v>
      </c>
      <c r="D138" s="38"/>
      <c r="E138" s="38"/>
      <c r="F138" s="38">
        <v>36</v>
      </c>
      <c r="G138" s="38">
        <v>0</v>
      </c>
      <c r="H138" s="38">
        <v>0</v>
      </c>
      <c r="I138" s="30"/>
    </row>
    <row r="139" spans="1:23" x14ac:dyDescent="0.25">
      <c r="B139" s="30" t="s">
        <v>208</v>
      </c>
      <c r="D139" s="38"/>
      <c r="E139" s="38"/>
      <c r="F139" s="38"/>
      <c r="G139" s="38"/>
      <c r="H139" s="38"/>
      <c r="I139" s="30"/>
    </row>
    <row r="140" spans="1:23" x14ac:dyDescent="0.25">
      <c r="A140" s="30" t="s">
        <v>53</v>
      </c>
      <c r="B140" s="30" t="s">
        <v>54</v>
      </c>
      <c r="C140" s="30" t="s">
        <v>103</v>
      </c>
      <c r="D140" s="38">
        <v>5827</v>
      </c>
      <c r="E140" s="38">
        <v>5827</v>
      </c>
      <c r="F140" s="38"/>
      <c r="G140" s="38"/>
      <c r="H140" s="38"/>
      <c r="J140" s="37" t="s">
        <v>76</v>
      </c>
    </row>
    <row r="141" spans="1:23" x14ac:dyDescent="0.25">
      <c r="B141" s="30" t="s">
        <v>55</v>
      </c>
      <c r="C141" s="30" t="s">
        <v>103</v>
      </c>
      <c r="D141" s="38">
        <v>298</v>
      </c>
      <c r="E141" s="38">
        <v>298</v>
      </c>
      <c r="F141" s="38"/>
      <c r="G141" s="38"/>
      <c r="H141" s="38"/>
      <c r="I141" s="30"/>
      <c r="J141" s="37" t="s">
        <v>76</v>
      </c>
    </row>
    <row r="142" spans="1:23" x14ac:dyDescent="0.25">
      <c r="B142" s="30" t="s">
        <v>53</v>
      </c>
      <c r="C142" s="30" t="s">
        <v>105</v>
      </c>
      <c r="D142" s="38">
        <v>42213</v>
      </c>
      <c r="E142" s="38">
        <v>42213</v>
      </c>
      <c r="F142" s="38"/>
      <c r="G142" s="38"/>
      <c r="H142" s="38"/>
      <c r="I142" s="30"/>
      <c r="J142" s="37" t="s">
        <v>76</v>
      </c>
    </row>
    <row r="143" spans="1:23" x14ac:dyDescent="0.25">
      <c r="B143" s="30" t="s">
        <v>183</v>
      </c>
      <c r="C143" s="30" t="s">
        <v>105</v>
      </c>
      <c r="D143" s="38">
        <v>38</v>
      </c>
      <c r="E143" s="38"/>
      <c r="F143" s="38"/>
      <c r="G143" s="38"/>
      <c r="H143" s="38"/>
      <c r="I143" s="30"/>
    </row>
    <row r="144" spans="1:23" x14ac:dyDescent="0.25">
      <c r="B144" s="30" t="s">
        <v>56</v>
      </c>
      <c r="C144" s="30" t="s">
        <v>103</v>
      </c>
      <c r="D144" s="38">
        <v>2800</v>
      </c>
      <c r="E144" s="38">
        <v>0</v>
      </c>
      <c r="F144" s="38"/>
      <c r="G144" s="38"/>
      <c r="H144" s="38"/>
      <c r="I144" s="30"/>
    </row>
    <row r="145" spans="1:23" x14ac:dyDescent="0.25">
      <c r="B145" s="30" t="s">
        <v>57</v>
      </c>
      <c r="C145" s="30" t="s">
        <v>104</v>
      </c>
      <c r="D145" s="38">
        <v>0</v>
      </c>
      <c r="E145" s="38">
        <v>0</v>
      </c>
      <c r="F145" s="38"/>
      <c r="G145" s="38"/>
      <c r="H145" s="38"/>
      <c r="I145" s="30" t="s">
        <v>255</v>
      </c>
      <c r="J145" s="37" t="s">
        <v>77</v>
      </c>
      <c r="W145" s="30">
        <v>3000</v>
      </c>
    </row>
    <row r="146" spans="1:23" x14ac:dyDescent="0.25">
      <c r="B146" s="30" t="s">
        <v>58</v>
      </c>
      <c r="C146" s="30" t="s">
        <v>105</v>
      </c>
      <c r="D146" s="38">
        <v>31200</v>
      </c>
      <c r="E146" s="38">
        <v>0</v>
      </c>
      <c r="F146" s="38"/>
      <c r="G146" s="38"/>
      <c r="H146" s="38"/>
      <c r="I146" s="30"/>
      <c r="J146" s="37" t="s">
        <v>76</v>
      </c>
      <c r="U146" s="30">
        <v>0</v>
      </c>
      <c r="V146" s="30">
        <v>0</v>
      </c>
    </row>
    <row r="147" spans="1:23" x14ac:dyDescent="0.25">
      <c r="B147" s="30" t="s">
        <v>180</v>
      </c>
      <c r="D147" s="38"/>
      <c r="E147" s="38"/>
      <c r="F147" s="38"/>
      <c r="G147" s="38"/>
      <c r="H147" s="38"/>
      <c r="I147" s="30"/>
    </row>
    <row r="148" spans="1:23" x14ac:dyDescent="0.25">
      <c r="B148" s="30" t="s">
        <v>181</v>
      </c>
      <c r="D148" s="38"/>
      <c r="E148" s="38"/>
      <c r="F148" s="38"/>
      <c r="G148" s="38"/>
      <c r="H148" s="38"/>
      <c r="I148" s="30"/>
    </row>
    <row r="149" spans="1:23" x14ac:dyDescent="0.25">
      <c r="B149" s="30" t="s">
        <v>208</v>
      </c>
      <c r="D149" s="38"/>
      <c r="E149" s="38"/>
      <c r="F149" s="38"/>
      <c r="G149" s="38"/>
      <c r="H149" s="38"/>
      <c r="I149" s="30"/>
    </row>
    <row r="150" spans="1:23" x14ac:dyDescent="0.25">
      <c r="A150" s="30" t="s">
        <v>59</v>
      </c>
      <c r="B150" s="30" t="s">
        <v>60</v>
      </c>
      <c r="C150" s="30" t="s">
        <v>103</v>
      </c>
      <c r="D150" s="38">
        <v>100000</v>
      </c>
      <c r="E150" s="38">
        <v>50000</v>
      </c>
      <c r="F150" s="38"/>
      <c r="G150" s="38"/>
      <c r="H150" s="38"/>
      <c r="I150" s="30"/>
      <c r="J150" s="37" t="s">
        <v>78</v>
      </c>
      <c r="K150" s="40" t="s">
        <v>79</v>
      </c>
    </row>
    <row r="151" spans="1:23" x14ac:dyDescent="0.25">
      <c r="B151" s="30" t="s">
        <v>67</v>
      </c>
      <c r="C151" s="30" t="s">
        <v>105</v>
      </c>
      <c r="D151" s="44">
        <v>200000</v>
      </c>
      <c r="E151" s="44">
        <v>107074</v>
      </c>
      <c r="F151" s="38"/>
      <c r="G151" s="38"/>
      <c r="H151" s="38"/>
      <c r="J151" s="37" t="s">
        <v>78</v>
      </c>
      <c r="K151" s="40" t="s">
        <v>80</v>
      </c>
    </row>
    <row r="152" spans="1:23" x14ac:dyDescent="0.25">
      <c r="B152" s="30" t="s">
        <v>47</v>
      </c>
      <c r="C152" s="30" t="s">
        <v>105</v>
      </c>
      <c r="D152" s="44">
        <v>25621</v>
      </c>
      <c r="E152" s="44">
        <v>25621</v>
      </c>
      <c r="F152" s="38"/>
      <c r="G152" s="38"/>
      <c r="H152" s="38"/>
      <c r="I152" s="30"/>
      <c r="K152" s="40"/>
    </row>
    <row r="153" spans="1:23" x14ac:dyDescent="0.25">
      <c r="B153" s="30" t="s">
        <v>61</v>
      </c>
      <c r="C153" s="30" t="s">
        <v>105</v>
      </c>
      <c r="D153" s="44">
        <v>200000</v>
      </c>
      <c r="E153" s="44">
        <v>14814</v>
      </c>
      <c r="F153" s="38"/>
      <c r="G153" s="38">
        <v>2519</v>
      </c>
      <c r="H153" s="38"/>
      <c r="I153" s="30"/>
      <c r="J153" s="37" t="s">
        <v>78</v>
      </c>
      <c r="K153" s="40" t="s">
        <v>80</v>
      </c>
    </row>
    <row r="154" spans="1:23" x14ac:dyDescent="0.25">
      <c r="B154" s="30" t="s">
        <v>62</v>
      </c>
      <c r="C154" s="30" t="s">
        <v>105</v>
      </c>
      <c r="D154" s="44">
        <v>20000</v>
      </c>
      <c r="E154" s="44">
        <v>985</v>
      </c>
      <c r="F154" s="38"/>
      <c r="G154" s="38"/>
      <c r="H154" s="38"/>
      <c r="I154" s="30"/>
      <c r="K154" s="40"/>
    </row>
    <row r="155" spans="1:23" x14ac:dyDescent="0.25">
      <c r="B155" s="30" t="s">
        <v>63</v>
      </c>
      <c r="C155" s="30" t="s">
        <v>104</v>
      </c>
      <c r="D155" s="44">
        <v>25000</v>
      </c>
      <c r="E155" s="44">
        <v>664</v>
      </c>
      <c r="F155" s="38"/>
      <c r="G155" s="38"/>
      <c r="H155" s="38"/>
      <c r="I155" s="30"/>
      <c r="J155" s="37" t="s">
        <v>78</v>
      </c>
      <c r="K155" s="40" t="s">
        <v>219</v>
      </c>
    </row>
    <row r="156" spans="1:23" x14ac:dyDescent="0.25">
      <c r="B156" s="30" t="s">
        <v>51</v>
      </c>
      <c r="C156" s="30" t="s">
        <v>105</v>
      </c>
      <c r="D156" s="44">
        <v>750</v>
      </c>
      <c r="E156" s="44">
        <v>750</v>
      </c>
      <c r="F156" s="38"/>
      <c r="G156" s="38"/>
      <c r="H156" s="38"/>
      <c r="I156" s="30"/>
      <c r="K156" s="40" t="s">
        <v>80</v>
      </c>
    </row>
    <row r="157" spans="1:23" ht="30" x14ac:dyDescent="0.25">
      <c r="B157" s="30" t="s">
        <v>64</v>
      </c>
      <c r="C157" s="30" t="s">
        <v>105</v>
      </c>
      <c r="D157" s="38">
        <v>23204</v>
      </c>
      <c r="E157" s="38">
        <v>23204</v>
      </c>
      <c r="F157" s="38"/>
      <c r="G157" s="38"/>
      <c r="H157" s="38"/>
      <c r="I157" s="30"/>
      <c r="J157" s="37" t="s">
        <v>78</v>
      </c>
      <c r="K157" s="40" t="s">
        <v>221</v>
      </c>
    </row>
    <row r="158" spans="1:23" x14ac:dyDescent="0.25">
      <c r="B158" s="30" t="s">
        <v>184</v>
      </c>
      <c r="C158" s="30" t="s">
        <v>105</v>
      </c>
      <c r="D158" s="38">
        <v>5679</v>
      </c>
      <c r="E158" s="38">
        <v>5679</v>
      </c>
      <c r="F158" s="38"/>
      <c r="G158" s="38"/>
      <c r="H158" s="38"/>
      <c r="I158" s="30"/>
    </row>
    <row r="159" spans="1:23" x14ac:dyDescent="0.25">
      <c r="B159" s="30" t="s">
        <v>180</v>
      </c>
      <c r="D159" s="38"/>
      <c r="E159" s="38"/>
      <c r="F159" s="38"/>
      <c r="G159" s="38"/>
      <c r="H159" s="38"/>
      <c r="I159" s="30"/>
    </row>
    <row r="160" spans="1:23" x14ac:dyDescent="0.25">
      <c r="B160" s="30" t="s">
        <v>181</v>
      </c>
      <c r="D160" s="38">
        <v>82</v>
      </c>
      <c r="E160" s="38">
        <v>12</v>
      </c>
      <c r="F160" s="38"/>
      <c r="G160" s="38"/>
      <c r="H160" s="38"/>
      <c r="I160" s="30"/>
    </row>
    <row r="161" spans="1:9" x14ac:dyDescent="0.25">
      <c r="B161" s="30" t="s">
        <v>208</v>
      </c>
      <c r="D161" s="38"/>
      <c r="E161" s="38"/>
      <c r="F161" s="38"/>
      <c r="G161" s="38"/>
      <c r="H161" s="38"/>
      <c r="I161" s="30"/>
    </row>
    <row r="162" spans="1:9" x14ac:dyDescent="0.25">
      <c r="D162" s="38"/>
      <c r="E162" s="38"/>
      <c r="F162" s="38"/>
      <c r="G162" s="38"/>
      <c r="H162" s="38"/>
      <c r="I162" s="30"/>
    </row>
    <row r="163" spans="1:9" x14ac:dyDescent="0.25">
      <c r="D163" s="38"/>
      <c r="E163" s="38"/>
      <c r="F163" s="38"/>
      <c r="G163" s="38"/>
      <c r="H163" s="38"/>
      <c r="I163" s="30"/>
    </row>
    <row r="164" spans="1:9" x14ac:dyDescent="0.25">
      <c r="A164" s="31" t="s">
        <v>250</v>
      </c>
      <c r="D164" s="38">
        <f>SUM(D7:D13,D18:D22,D30:D33,D40:D43,D49:D52,D65:D66,D69:D79,D83:D88,D93:D107,D111:D121,D129:D136,D140:D146,D150:D158)</f>
        <v>5689002</v>
      </c>
      <c r="E164" s="38">
        <f>SUM(E7:E13,E18:E22,E30:E33,E40:E43,E49:E52,E65:E66,E69:E79,E83:E88,E93:E107,E111:E121,E129:E136,E140:E146,E150:E158)</f>
        <v>2445638</v>
      </c>
      <c r="F164" s="38">
        <f>SUM(F7:F13,F18:F22,F30:F33,F40:F43,F49:F52,F65:F66,F69:F79,F83:F88,F93:F107,F111:F121,F129:F136,F140:F146,F150:F158)</f>
        <v>836453</v>
      </c>
      <c r="G164" s="38">
        <f>SUM(G7:G13,G18:G22,G30:G33,G40:G43,G49:G52,G65:G66,G69:G79,G83:G88,G93:G107,G111:G121,G129:G136,G140:G146,G150:G158)</f>
        <v>1337361</v>
      </c>
      <c r="H164" s="38">
        <f>SUM(H7:H13,H18:H22,H30:H33,H40:H43,H49:H52,H65:H66,H69:H79,H83:H88,H93:H107,H111:H121,H129:H136,H140:H146,H150:H158)</f>
        <v>71561</v>
      </c>
      <c r="I164" s="30"/>
    </row>
    <row r="165" spans="1:9" x14ac:dyDescent="0.25">
      <c r="A165" s="31" t="s">
        <v>251</v>
      </c>
      <c r="D165" s="38">
        <f>SUM(D23:D24,D34:D35,D44,D53:D54,D60:D64,)</f>
        <v>1382824</v>
      </c>
      <c r="E165" s="38">
        <f>SUM(E23:E24,E34:E35,E44,E53:E54,E60:E64,)</f>
        <v>1378582</v>
      </c>
      <c r="F165" s="38"/>
      <c r="G165" s="38"/>
      <c r="H165" s="38"/>
      <c r="I165" s="30"/>
    </row>
    <row r="166" spans="1:9" x14ac:dyDescent="0.25">
      <c r="A166" s="31" t="s">
        <v>252</v>
      </c>
      <c r="D166" s="38">
        <f>SUM(D15,D26,D37,D46,D57,D80,D108,D122,D159)</f>
        <v>320</v>
      </c>
      <c r="E166" s="38"/>
      <c r="F166" s="38"/>
      <c r="G166" s="38"/>
      <c r="H166" s="38"/>
      <c r="I166" s="30"/>
    </row>
    <row r="167" spans="1:9" x14ac:dyDescent="0.25">
      <c r="A167" s="31" t="s">
        <v>253</v>
      </c>
      <c r="D167" s="38">
        <f>SUM(D16,D27,D38,D47,D58,D81,D109,D123,D160)</f>
        <v>890</v>
      </c>
      <c r="E167" s="38"/>
      <c r="F167" s="38"/>
      <c r="G167" s="38"/>
      <c r="H167" s="38"/>
      <c r="I167" s="30"/>
    </row>
    <row r="168" spans="1:9" x14ac:dyDescent="0.25">
      <c r="A168" s="31" t="s">
        <v>256</v>
      </c>
      <c r="D168" s="38">
        <f>SUM(D17,D28,D39,D48,D59,D82,D110,D124,D161)</f>
        <v>0</v>
      </c>
      <c r="E168" s="30"/>
      <c r="F168" s="30"/>
      <c r="G168" s="30"/>
      <c r="H168" s="30"/>
      <c r="I168" s="30"/>
    </row>
    <row r="169" spans="1:9" x14ac:dyDescent="0.25">
      <c r="A169" s="31" t="s">
        <v>257</v>
      </c>
      <c r="D169" s="30"/>
      <c r="E169" s="30"/>
      <c r="F169" s="30"/>
      <c r="G169" s="30"/>
      <c r="H169" s="30"/>
      <c r="I169" s="30"/>
    </row>
    <row r="170" spans="1:9" x14ac:dyDescent="0.25">
      <c r="D170" s="30"/>
      <c r="E170" s="30"/>
      <c r="F170" s="30"/>
      <c r="G170" s="30"/>
      <c r="H170" s="30"/>
      <c r="I170" s="30"/>
    </row>
    <row r="171" spans="1:9" x14ac:dyDescent="0.25">
      <c r="D171" s="30"/>
      <c r="E171" s="30"/>
      <c r="F171" s="30"/>
      <c r="G171" s="30"/>
      <c r="H171" s="30"/>
      <c r="I171" s="30"/>
    </row>
    <row r="172" spans="1:9" x14ac:dyDescent="0.25">
      <c r="D172" s="30"/>
      <c r="E172" s="30"/>
      <c r="F172" s="30"/>
      <c r="G172" s="30"/>
      <c r="H172" s="30"/>
      <c r="I172" s="30"/>
    </row>
    <row r="173" spans="1:9" x14ac:dyDescent="0.25">
      <c r="D173" s="30"/>
      <c r="E173" s="30"/>
      <c r="F173" s="30"/>
      <c r="G173" s="30"/>
      <c r="H173" s="30"/>
      <c r="I173" s="30"/>
    </row>
    <row r="174" spans="1:9" x14ac:dyDescent="0.25">
      <c r="A174" s="31" t="s">
        <v>114</v>
      </c>
      <c r="D174" s="30"/>
      <c r="E174" s="30"/>
      <c r="F174" s="30"/>
      <c r="G174" s="30"/>
      <c r="H174" s="30"/>
      <c r="I174" s="30"/>
    </row>
    <row r="175" spans="1:9" x14ac:dyDescent="0.25">
      <c r="A175" s="30" t="s">
        <v>101</v>
      </c>
      <c r="D175" s="30"/>
      <c r="E175" s="30"/>
      <c r="F175" s="30"/>
      <c r="G175" s="30"/>
      <c r="H175" s="30"/>
      <c r="I175" s="30"/>
    </row>
    <row r="176" spans="1:9" x14ac:dyDescent="0.25">
      <c r="D176" s="30"/>
      <c r="E176" s="30"/>
      <c r="F176" s="30"/>
      <c r="G176" s="30"/>
      <c r="H176" s="30"/>
      <c r="I176" s="30"/>
    </row>
    <row r="177" spans="1:9" x14ac:dyDescent="0.25">
      <c r="D177" s="30"/>
      <c r="E177" s="30"/>
      <c r="F177" s="30"/>
      <c r="G177" s="30"/>
      <c r="H177" s="30"/>
      <c r="I177" s="30"/>
    </row>
    <row r="178" spans="1:9" x14ac:dyDescent="0.25">
      <c r="A178" s="30" t="s">
        <v>102</v>
      </c>
      <c r="D178" s="30"/>
      <c r="E178" s="30"/>
      <c r="F178" s="30"/>
      <c r="G178" s="30"/>
      <c r="H178" s="30"/>
      <c r="I178" s="30"/>
    </row>
    <row r="179" spans="1:9" x14ac:dyDescent="0.25">
      <c r="D179" s="30"/>
      <c r="E179" s="30"/>
      <c r="F179" s="30"/>
      <c r="G179" s="30"/>
      <c r="H179" s="30"/>
      <c r="I179" s="30"/>
    </row>
    <row r="180" spans="1:9" x14ac:dyDescent="0.25">
      <c r="D180" s="30"/>
      <c r="E180" s="30"/>
      <c r="F180" s="30"/>
      <c r="G180" s="30"/>
      <c r="H180" s="30"/>
      <c r="I180" s="30"/>
    </row>
    <row r="181" spans="1:9" x14ac:dyDescent="0.25">
      <c r="D181" s="30"/>
      <c r="E181" s="30"/>
      <c r="F181" s="30"/>
      <c r="G181" s="30"/>
      <c r="H181" s="30"/>
      <c r="I181" s="30"/>
    </row>
    <row r="182" spans="1:9" x14ac:dyDescent="0.25">
      <c r="D182" s="30"/>
      <c r="E182" s="30"/>
      <c r="F182" s="30"/>
      <c r="G182" s="30"/>
      <c r="H182" s="30"/>
      <c r="I182" s="30"/>
    </row>
    <row r="183" spans="1:9" x14ac:dyDescent="0.25">
      <c r="D183" s="30"/>
      <c r="E183" s="30"/>
      <c r="F183" s="30"/>
      <c r="G183" s="30"/>
      <c r="H183" s="30"/>
      <c r="I183" s="30"/>
    </row>
  </sheetData>
  <pageMargins left="0.7" right="0.7" top="0.75" bottom="0.75" header="0.3" footer="0.3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C14" sqref="C14"/>
    </sheetView>
  </sheetViews>
  <sheetFormatPr defaultRowHeight="15" x14ac:dyDescent="0.25"/>
  <cols>
    <col min="1" max="1" width="36.5703125" bestFit="1" customWidth="1"/>
    <col min="2" max="2" width="13.85546875" bestFit="1" customWidth="1"/>
    <col min="3" max="3" width="14.85546875" bestFit="1" customWidth="1"/>
    <col min="4" max="4" width="8.85546875" bestFit="1" customWidth="1"/>
  </cols>
  <sheetData>
    <row r="1" spans="1:4" x14ac:dyDescent="0.25">
      <c r="A1" t="s">
        <v>144</v>
      </c>
    </row>
    <row r="3" spans="1:4" x14ac:dyDescent="0.25">
      <c r="A3" t="s">
        <v>145</v>
      </c>
    </row>
    <row r="4" spans="1:4" x14ac:dyDescent="0.25">
      <c r="B4" t="s">
        <v>19</v>
      </c>
      <c r="C4" t="s">
        <v>146</v>
      </c>
      <c r="D4" t="s">
        <v>147</v>
      </c>
    </row>
    <row r="5" spans="1:4" x14ac:dyDescent="0.25">
      <c r="A5" t="s">
        <v>148</v>
      </c>
      <c r="B5" s="3">
        <v>602087</v>
      </c>
      <c r="C5">
        <v>20000</v>
      </c>
      <c r="D5" s="3">
        <v>622087</v>
      </c>
    </row>
    <row r="6" spans="1:4" x14ac:dyDescent="0.25">
      <c r="A6" t="s">
        <v>149</v>
      </c>
      <c r="B6" s="3">
        <v>59039</v>
      </c>
      <c r="C6">
        <v>432000</v>
      </c>
      <c r="D6" s="3">
        <v>491039</v>
      </c>
    </row>
    <row r="7" spans="1:4" x14ac:dyDescent="0.25">
      <c r="A7" t="s">
        <v>150</v>
      </c>
      <c r="B7" s="3">
        <v>187297</v>
      </c>
      <c r="C7">
        <v>15000</v>
      </c>
      <c r="D7" s="3">
        <v>202297</v>
      </c>
    </row>
    <row r="8" spans="1:4" x14ac:dyDescent="0.25">
      <c r="A8" t="s">
        <v>151</v>
      </c>
      <c r="B8" s="3">
        <v>373615</v>
      </c>
      <c r="C8">
        <v>20000</v>
      </c>
      <c r="D8" s="3">
        <v>393615</v>
      </c>
    </row>
    <row r="9" spans="1:4" x14ac:dyDescent="0.25">
      <c r="A9" t="s">
        <v>152</v>
      </c>
      <c r="B9" s="3">
        <v>55577</v>
      </c>
      <c r="C9">
        <v>405800</v>
      </c>
      <c r="D9" s="3">
        <v>461377</v>
      </c>
    </row>
    <row r="10" spans="1:4" x14ac:dyDescent="0.25">
      <c r="A10" t="s">
        <v>153</v>
      </c>
      <c r="B10" s="3">
        <v>1277615</v>
      </c>
      <c r="C10">
        <v>892800</v>
      </c>
      <c r="D10" s="3">
        <v>2170415</v>
      </c>
    </row>
    <row r="12" spans="1:4" x14ac:dyDescent="0.25">
      <c r="A12" t="s">
        <v>154</v>
      </c>
    </row>
    <row r="13" spans="1:4" x14ac:dyDescent="0.25">
      <c r="C13">
        <v>2014</v>
      </c>
    </row>
    <row r="14" spans="1:4" x14ac:dyDescent="0.25">
      <c r="A14" t="s">
        <v>149</v>
      </c>
      <c r="C14">
        <v>3500</v>
      </c>
    </row>
    <row r="15" spans="1:4" x14ac:dyDescent="0.25">
      <c r="A15" t="s">
        <v>150</v>
      </c>
      <c r="C15">
        <v>4000</v>
      </c>
    </row>
    <row r="16" spans="1:4" x14ac:dyDescent="0.25">
      <c r="A16" t="s">
        <v>151</v>
      </c>
      <c r="C16">
        <v>10000</v>
      </c>
    </row>
    <row r="17" spans="1:3" x14ac:dyDescent="0.25">
      <c r="A17" t="s">
        <v>155</v>
      </c>
      <c r="C17">
        <v>2000</v>
      </c>
    </row>
    <row r="18" spans="1:3" x14ac:dyDescent="0.25">
      <c r="A18" t="s">
        <v>153</v>
      </c>
      <c r="C18">
        <v>19500</v>
      </c>
    </row>
    <row r="20" spans="1:3" x14ac:dyDescent="0.25">
      <c r="A20" t="s">
        <v>156</v>
      </c>
    </row>
    <row r="21" spans="1:3" x14ac:dyDescent="0.25">
      <c r="C21">
        <v>2014</v>
      </c>
    </row>
    <row r="22" spans="1:3" x14ac:dyDescent="0.25">
      <c r="A22" t="s">
        <v>151</v>
      </c>
      <c r="C22">
        <v>1497</v>
      </c>
    </row>
    <row r="28" spans="1:3" x14ac:dyDescent="0.25">
      <c r="A28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A5"/>
    </sheetView>
  </sheetViews>
  <sheetFormatPr defaultRowHeight="15" x14ac:dyDescent="0.25"/>
  <cols>
    <col min="1" max="1" width="30.5703125" bestFit="1" customWidth="1"/>
  </cols>
  <sheetData>
    <row r="1" spans="1:1" x14ac:dyDescent="0.25">
      <c r="A1" s="2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workbookViewId="0"/>
  </sheetViews>
  <sheetFormatPr defaultRowHeight="15" x14ac:dyDescent="0.25"/>
  <cols>
    <col min="1" max="1" width="23.28515625" bestFit="1" customWidth="1"/>
    <col min="2" max="2" width="7" style="1" bestFit="1" customWidth="1"/>
    <col min="3" max="3" width="10.28515625" bestFit="1" customWidth="1"/>
    <col min="4" max="4" width="6" style="1" bestFit="1" customWidth="1"/>
    <col min="6" max="6" width="9.140625" style="1"/>
    <col min="7" max="7" width="14.5703125" style="1" bestFit="1" customWidth="1"/>
    <col min="8" max="8" width="9.140625" style="1"/>
    <col min="9" max="9" width="8.42578125" bestFit="1" customWidth="1"/>
  </cols>
  <sheetData>
    <row r="1" spans="1:9" s="2" customFormat="1" x14ac:dyDescent="0.25">
      <c r="A1" s="2" t="s">
        <v>123</v>
      </c>
      <c r="C1" s="2" t="s">
        <v>124</v>
      </c>
      <c r="E1" s="2" t="s">
        <v>125</v>
      </c>
      <c r="G1" s="2" t="s">
        <v>134</v>
      </c>
      <c r="I1" s="2" t="s">
        <v>126</v>
      </c>
    </row>
    <row r="2" spans="1:9" x14ac:dyDescent="0.25">
      <c r="A2" t="s">
        <v>3</v>
      </c>
      <c r="B2" s="1">
        <v>583196</v>
      </c>
      <c r="I2">
        <v>140</v>
      </c>
    </row>
    <row r="3" spans="1:9" s="1" customFormat="1" x14ac:dyDescent="0.25">
      <c r="C3" s="1" t="s">
        <v>127</v>
      </c>
      <c r="D3" s="1">
        <v>14546</v>
      </c>
      <c r="I3" s="1">
        <v>8</v>
      </c>
    </row>
    <row r="4" spans="1:9" s="1" customFormat="1" x14ac:dyDescent="0.25">
      <c r="C4" s="1" t="s">
        <v>128</v>
      </c>
      <c r="D4" s="1">
        <v>820</v>
      </c>
      <c r="I4" s="1">
        <v>6</v>
      </c>
    </row>
    <row r="5" spans="1:9" s="1" customFormat="1" x14ac:dyDescent="0.25">
      <c r="C5" s="1" t="s">
        <v>129</v>
      </c>
      <c r="D5" s="1">
        <v>265</v>
      </c>
    </row>
    <row r="6" spans="1:9" x14ac:dyDescent="0.25">
      <c r="A6" t="s">
        <v>118</v>
      </c>
      <c r="B6" s="1">
        <v>17331</v>
      </c>
      <c r="I6">
        <v>182</v>
      </c>
    </row>
    <row r="7" spans="1:9" x14ac:dyDescent="0.25">
      <c r="A7" t="s">
        <v>119</v>
      </c>
      <c r="B7" s="1">
        <v>2602</v>
      </c>
      <c r="I7">
        <v>21</v>
      </c>
    </row>
    <row r="8" spans="1:9" x14ac:dyDescent="0.25">
      <c r="A8" t="s">
        <v>120</v>
      </c>
      <c r="B8" s="1">
        <v>3587</v>
      </c>
      <c r="I8">
        <v>1</v>
      </c>
    </row>
    <row r="9" spans="1:9" x14ac:dyDescent="0.25">
      <c r="A9" t="s">
        <v>121</v>
      </c>
      <c r="B9" s="1">
        <v>2609</v>
      </c>
    </row>
    <row r="10" spans="1:9" x14ac:dyDescent="0.25">
      <c r="A10" t="s">
        <v>122</v>
      </c>
      <c r="B10" s="1">
        <v>261</v>
      </c>
      <c r="I10">
        <v>1</v>
      </c>
    </row>
    <row r="11" spans="1:9" x14ac:dyDescent="0.25">
      <c r="C11" t="s">
        <v>130</v>
      </c>
      <c r="D11" s="1">
        <v>1388</v>
      </c>
      <c r="I11">
        <v>5</v>
      </c>
    </row>
    <row r="12" spans="1:9" x14ac:dyDescent="0.25">
      <c r="C12" t="s">
        <v>131</v>
      </c>
      <c r="D12" s="1">
        <v>5210</v>
      </c>
      <c r="I12">
        <v>35</v>
      </c>
    </row>
    <row r="13" spans="1:9" x14ac:dyDescent="0.25">
      <c r="C13" t="s">
        <v>132</v>
      </c>
      <c r="D13" s="1">
        <v>4068</v>
      </c>
      <c r="I13">
        <v>3</v>
      </c>
    </row>
    <row r="14" spans="1:9" x14ac:dyDescent="0.25">
      <c r="C14" t="s">
        <v>133</v>
      </c>
      <c r="D14" s="1">
        <v>121</v>
      </c>
      <c r="I14">
        <v>53</v>
      </c>
    </row>
    <row r="15" spans="1:9" s="1" customFormat="1" x14ac:dyDescent="0.25">
      <c r="G15" s="1" t="s">
        <v>136</v>
      </c>
    </row>
    <row r="16" spans="1:9" s="1" customFormat="1" x14ac:dyDescent="0.25">
      <c r="G16" s="1" t="s">
        <v>135</v>
      </c>
    </row>
    <row r="17" spans="1:10" s="1" customFormat="1" x14ac:dyDescent="0.25">
      <c r="G17" s="1" t="s">
        <v>137</v>
      </c>
    </row>
    <row r="18" spans="1:10" s="1" customFormat="1" x14ac:dyDescent="0.25">
      <c r="G18" s="1" t="s">
        <v>138</v>
      </c>
    </row>
    <row r="19" spans="1:10" s="1" customFormat="1" x14ac:dyDescent="0.25">
      <c r="E19" s="1" t="s">
        <v>139</v>
      </c>
    </row>
    <row r="20" spans="1:10" s="1" customFormat="1" x14ac:dyDescent="0.25"/>
    <row r="21" spans="1:10" s="1" customFormat="1" x14ac:dyDescent="0.25">
      <c r="A21" s="1" t="s">
        <v>143</v>
      </c>
      <c r="I21">
        <v>1719</v>
      </c>
    </row>
    <row r="22" spans="1:10" x14ac:dyDescent="0.25">
      <c r="A22" t="s">
        <v>141</v>
      </c>
      <c r="B22" s="1">
        <f>SUM(B2:B20)</f>
        <v>609586</v>
      </c>
      <c r="D22" s="1">
        <f>SUM(D3:D5)</f>
        <v>15631</v>
      </c>
      <c r="I22">
        <f>SUM(I2:I10)</f>
        <v>359</v>
      </c>
      <c r="J22">
        <f>SUM(B22-D22-I22)</f>
        <v>593596</v>
      </c>
    </row>
    <row r="23" spans="1:10" s="1" customFormat="1" x14ac:dyDescent="0.25">
      <c r="A23" s="1" t="s">
        <v>142</v>
      </c>
      <c r="D23" s="1">
        <f>SUM(D3:D14)</f>
        <v>26418</v>
      </c>
      <c r="I23" s="1">
        <f>SUM(I3+I4+I11+I12+I13+I14)</f>
        <v>110</v>
      </c>
    </row>
    <row r="24" spans="1:10" s="1" customFormat="1" x14ac:dyDescent="0.25"/>
    <row r="25" spans="1:10" s="1" customFormat="1" x14ac:dyDescent="0.25"/>
    <row r="26" spans="1:10" s="1" customFormat="1" x14ac:dyDescent="0.25">
      <c r="A26" s="1" t="s">
        <v>140</v>
      </c>
    </row>
    <row r="27" spans="1:10" s="1" customFormat="1" x14ac:dyDescent="0.25"/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8"/>
  <sheetViews>
    <sheetView workbookViewId="0">
      <selection activeCell="D6" sqref="D6:F11"/>
    </sheetView>
  </sheetViews>
  <sheetFormatPr defaultColWidth="201.140625" defaultRowHeight="15" x14ac:dyDescent="0.25"/>
  <cols>
    <col min="1" max="1" width="21.42578125" bestFit="1" customWidth="1"/>
    <col min="2" max="2" width="34.5703125" bestFit="1" customWidth="1"/>
    <col min="3" max="3" width="14.28515625" bestFit="1" customWidth="1"/>
    <col min="4" max="6" width="12.42578125" bestFit="1" customWidth="1"/>
    <col min="7" max="7" width="20.5703125" bestFit="1" customWidth="1"/>
    <col min="8" max="8" width="8" bestFit="1" customWidth="1"/>
    <col min="9" max="9" width="10.140625" customWidth="1"/>
    <col min="10" max="10" width="43.42578125" bestFit="1" customWidth="1"/>
    <col min="11" max="11" width="16.140625" bestFit="1" customWidth="1"/>
    <col min="12" max="12" width="39.7109375" bestFit="1" customWidth="1"/>
    <col min="13" max="13" width="19.28515625" bestFit="1" customWidth="1"/>
    <col min="14" max="14" width="8" bestFit="1" customWidth="1"/>
    <col min="15" max="15" width="5" bestFit="1" customWidth="1"/>
    <col min="16" max="16" width="20.140625" bestFit="1" customWidth="1"/>
    <col min="18" max="18" width="12.28515625" bestFit="1" customWidth="1"/>
    <col min="19" max="19" width="18" bestFit="1" customWidth="1"/>
    <col min="20" max="21" width="31.5703125" bestFit="1" customWidth="1"/>
  </cols>
  <sheetData>
    <row r="1" spans="1:21" x14ac:dyDescent="0.25">
      <c r="A1" s="6" t="s">
        <v>88</v>
      </c>
      <c r="B1" s="6" t="s">
        <v>89</v>
      </c>
      <c r="C1" s="6" t="s">
        <v>90</v>
      </c>
      <c r="D1" s="10" t="s">
        <v>92</v>
      </c>
      <c r="E1" s="10"/>
      <c r="F1" s="10"/>
      <c r="G1" s="10"/>
      <c r="H1" s="10"/>
      <c r="I1" s="10"/>
      <c r="J1" s="11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25">
      <c r="A2" s="6"/>
      <c r="B2" s="6"/>
      <c r="C2" s="6"/>
      <c r="D2" s="10"/>
      <c r="E2" s="10"/>
      <c r="F2" s="10"/>
      <c r="G2" s="10"/>
      <c r="H2" s="10"/>
      <c r="I2" s="10"/>
      <c r="J2" s="11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5">
      <c r="A3" s="4"/>
      <c r="B3" s="4"/>
      <c r="C3" s="5" t="s">
        <v>107</v>
      </c>
      <c r="D3" s="5" t="s">
        <v>107</v>
      </c>
      <c r="E3" s="5" t="s">
        <v>107</v>
      </c>
      <c r="F3" s="5" t="s">
        <v>107</v>
      </c>
      <c r="G3" s="4"/>
      <c r="H3" s="4"/>
      <c r="I3" s="4"/>
      <c r="J3" s="4"/>
      <c r="K3" s="5" t="s">
        <v>107</v>
      </c>
      <c r="L3" s="5" t="s">
        <v>107</v>
      </c>
      <c r="M3" s="5" t="s">
        <v>112</v>
      </c>
      <c r="N3" s="4"/>
      <c r="O3" s="4"/>
      <c r="P3" s="4"/>
      <c r="Q3" s="4"/>
      <c r="R3" s="4"/>
      <c r="S3" s="4"/>
      <c r="T3" s="4"/>
      <c r="U3" s="4"/>
    </row>
    <row r="4" spans="1:21" x14ac:dyDescent="0.25">
      <c r="A4" s="6" t="s">
        <v>65</v>
      </c>
      <c r="B4" s="6" t="s">
        <v>0</v>
      </c>
      <c r="C4" s="6" t="s">
        <v>1</v>
      </c>
      <c r="D4" s="12" t="s">
        <v>214</v>
      </c>
      <c r="E4" s="10" t="s">
        <v>215</v>
      </c>
      <c r="F4" s="12" t="s">
        <v>216</v>
      </c>
      <c r="G4" s="10" t="s">
        <v>217</v>
      </c>
      <c r="H4" s="10" t="s">
        <v>35</v>
      </c>
      <c r="I4" s="10"/>
      <c r="J4" s="11" t="s">
        <v>44</v>
      </c>
      <c r="K4" s="6" t="s">
        <v>68</v>
      </c>
      <c r="L4" s="6" t="s">
        <v>85</v>
      </c>
      <c r="M4" s="6" t="s">
        <v>82</v>
      </c>
      <c r="N4" s="6" t="s">
        <v>83</v>
      </c>
      <c r="O4" s="6" t="s">
        <v>84</v>
      </c>
      <c r="P4" s="6" t="s">
        <v>91</v>
      </c>
      <c r="Q4" s="6"/>
      <c r="R4" s="6" t="s">
        <v>87</v>
      </c>
      <c r="S4" s="6" t="s">
        <v>95</v>
      </c>
      <c r="T4" s="6" t="s">
        <v>93</v>
      </c>
      <c r="U4" s="6" t="s">
        <v>94</v>
      </c>
    </row>
    <row r="5" spans="1:21" x14ac:dyDescent="0.25">
      <c r="A5" s="5" t="s">
        <v>59</v>
      </c>
      <c r="B5" s="5" t="s">
        <v>60</v>
      </c>
      <c r="C5" s="5" t="s">
        <v>105</v>
      </c>
      <c r="D5" s="5">
        <v>100000</v>
      </c>
      <c r="E5" s="5">
        <v>0</v>
      </c>
      <c r="F5" s="5">
        <v>100000</v>
      </c>
      <c r="G5" s="5"/>
      <c r="H5" s="5"/>
      <c r="I5" s="5"/>
      <c r="J5" s="9" t="s">
        <v>218</v>
      </c>
      <c r="K5" s="13" t="s">
        <v>78</v>
      </c>
      <c r="L5" s="9" t="s">
        <v>79</v>
      </c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/>
      <c r="B6" s="5" t="s">
        <v>67</v>
      </c>
      <c r="C6" s="5" t="s">
        <v>105</v>
      </c>
      <c r="D6" s="7">
        <v>200000</v>
      </c>
      <c r="E6" s="7"/>
      <c r="F6" s="7">
        <v>107074</v>
      </c>
      <c r="G6" s="5"/>
      <c r="H6" s="5"/>
      <c r="I6" s="5"/>
      <c r="J6" s="14"/>
      <c r="K6" s="13" t="s">
        <v>78</v>
      </c>
      <c r="L6" s="9" t="s">
        <v>80</v>
      </c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5" t="s">
        <v>47</v>
      </c>
      <c r="C7" s="5" t="s">
        <v>105</v>
      </c>
      <c r="D7" s="7">
        <v>25621</v>
      </c>
      <c r="E7" s="7"/>
      <c r="F7" s="7">
        <v>25621</v>
      </c>
      <c r="G7" s="5"/>
      <c r="H7" s="5"/>
      <c r="I7" s="5"/>
      <c r="J7" s="13"/>
      <c r="K7" s="13"/>
      <c r="L7" s="9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5" t="s">
        <v>61</v>
      </c>
      <c r="C8" s="5" t="s">
        <v>105</v>
      </c>
      <c r="D8" s="7">
        <v>200000</v>
      </c>
      <c r="E8" s="7"/>
      <c r="F8" s="7">
        <v>14814</v>
      </c>
      <c r="G8" s="5"/>
      <c r="H8" s="5">
        <v>2519</v>
      </c>
      <c r="I8" s="5"/>
      <c r="J8" s="13"/>
      <c r="K8" s="13" t="s">
        <v>78</v>
      </c>
      <c r="L8" s="9" t="s">
        <v>80</v>
      </c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/>
      <c r="B9" s="5" t="s">
        <v>62</v>
      </c>
      <c r="C9" s="5" t="s">
        <v>105</v>
      </c>
      <c r="D9" s="7">
        <v>20000</v>
      </c>
      <c r="E9" s="7"/>
      <c r="F9" s="7">
        <v>985</v>
      </c>
      <c r="G9" s="5"/>
      <c r="H9" s="5"/>
      <c r="I9" s="5"/>
      <c r="J9" s="13"/>
      <c r="K9" s="13"/>
      <c r="L9" s="9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4"/>
      <c r="B10" s="5" t="s">
        <v>63</v>
      </c>
      <c r="C10" s="5" t="s">
        <v>104</v>
      </c>
      <c r="D10" s="7">
        <v>25000</v>
      </c>
      <c r="E10" s="7"/>
      <c r="F10" s="7">
        <v>664</v>
      </c>
      <c r="G10" s="5"/>
      <c r="H10" s="5"/>
      <c r="I10" s="5"/>
      <c r="J10" s="13"/>
      <c r="K10" s="13" t="s">
        <v>78</v>
      </c>
      <c r="L10" s="9" t="s">
        <v>219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4"/>
      <c r="B11" s="5" t="s">
        <v>51</v>
      </c>
      <c r="C11" s="5" t="s">
        <v>105</v>
      </c>
      <c r="D11" s="7">
        <v>750</v>
      </c>
      <c r="E11" s="8"/>
      <c r="F11" s="7">
        <v>750</v>
      </c>
      <c r="G11" s="5"/>
      <c r="H11" s="5"/>
      <c r="I11" s="5"/>
      <c r="J11" s="13"/>
      <c r="K11" s="13" t="s">
        <v>78</v>
      </c>
      <c r="L11" s="9" t="s">
        <v>80</v>
      </c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/>
      <c r="B12" s="5" t="s">
        <v>64</v>
      </c>
      <c r="C12" s="5" t="s">
        <v>105</v>
      </c>
      <c r="D12" s="5" t="s">
        <v>220</v>
      </c>
      <c r="E12" s="5"/>
      <c r="F12" s="5" t="s">
        <v>220</v>
      </c>
      <c r="G12" s="5"/>
      <c r="H12" s="5"/>
      <c r="I12" s="5"/>
      <c r="J12" s="13"/>
      <c r="K12" s="13" t="s">
        <v>78</v>
      </c>
      <c r="L12" s="9" t="s">
        <v>221</v>
      </c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5" t="s">
        <v>222</v>
      </c>
      <c r="B13" s="4"/>
      <c r="C13" s="4"/>
      <c r="D13" s="5"/>
      <c r="E13" s="5"/>
      <c r="F13" s="5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4:10" x14ac:dyDescent="0.25">
      <c r="D17" s="5"/>
      <c r="E17" s="5"/>
      <c r="F17" s="5"/>
      <c r="G17" s="5"/>
      <c r="H17" s="5"/>
      <c r="I17" s="5"/>
      <c r="J17" s="5"/>
    </row>
    <row r="18" spans="4:10" x14ac:dyDescent="0.25">
      <c r="D18" s="5"/>
      <c r="E18" s="5"/>
      <c r="F18" s="5"/>
      <c r="G18" s="5"/>
      <c r="H18" s="5"/>
      <c r="I18" s="5"/>
      <c r="J1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1"/>
  <sheetViews>
    <sheetView workbookViewId="0">
      <selection sqref="A1:XFD1048576"/>
    </sheetView>
  </sheetViews>
  <sheetFormatPr defaultRowHeight="15" x14ac:dyDescent="0.25"/>
  <cols>
    <col min="1" max="1" width="7.85546875" bestFit="1" customWidth="1"/>
    <col min="2" max="2" width="34.5703125" bestFit="1" customWidth="1"/>
    <col min="3" max="3" width="8.7109375" bestFit="1" customWidth="1"/>
    <col min="4" max="4" width="7" bestFit="1" customWidth="1"/>
    <col min="5" max="5" width="6" bestFit="1" customWidth="1"/>
    <col min="7" max="7" width="5" bestFit="1" customWidth="1"/>
    <col min="10" max="10" width="16.140625" bestFit="1" customWidth="1"/>
    <col min="11" max="11" width="31.28515625" bestFit="1" customWidth="1"/>
  </cols>
  <sheetData>
    <row r="1" spans="1:22" x14ac:dyDescent="0.25">
      <c r="A1" s="15" t="s">
        <v>59</v>
      </c>
      <c r="B1" s="15" t="s">
        <v>60</v>
      </c>
      <c r="C1" s="15" t="s">
        <v>103</v>
      </c>
      <c r="D1" s="15">
        <v>100000</v>
      </c>
      <c r="E1" s="15">
        <v>50000</v>
      </c>
      <c r="F1" s="15"/>
      <c r="G1" s="15"/>
      <c r="H1" s="15"/>
      <c r="I1" s="15"/>
      <c r="J1" s="16" t="s">
        <v>78</v>
      </c>
      <c r="K1" s="16" t="s">
        <v>79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25">
      <c r="A2" s="15"/>
      <c r="B2" s="15" t="s">
        <v>67</v>
      </c>
      <c r="C2" s="15" t="s">
        <v>105</v>
      </c>
      <c r="D2" s="15">
        <v>200000</v>
      </c>
      <c r="E2" s="15">
        <v>11200</v>
      </c>
      <c r="F2" s="15"/>
      <c r="G2" s="15"/>
      <c r="H2" s="15"/>
      <c r="I2" s="15"/>
      <c r="J2" s="16" t="s">
        <v>78</v>
      </c>
      <c r="K2" s="16" t="s">
        <v>80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x14ac:dyDescent="0.25">
      <c r="A3" s="15"/>
      <c r="B3" s="15" t="s">
        <v>47</v>
      </c>
      <c r="C3" s="15" t="s">
        <v>105</v>
      </c>
      <c r="D3" s="15">
        <v>50000</v>
      </c>
      <c r="E3" s="15">
        <v>34379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x14ac:dyDescent="0.25">
      <c r="A4" s="15"/>
      <c r="B4" s="15" t="s">
        <v>61</v>
      </c>
      <c r="C4" s="15" t="s">
        <v>105</v>
      </c>
      <c r="D4" s="15">
        <v>200000</v>
      </c>
      <c r="E4" s="15">
        <v>11000</v>
      </c>
      <c r="F4" s="15"/>
      <c r="G4" s="15">
        <v>2519</v>
      </c>
      <c r="H4" s="15"/>
      <c r="I4" s="15"/>
      <c r="J4" s="16" t="s">
        <v>78</v>
      </c>
      <c r="K4" s="16" t="s">
        <v>80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x14ac:dyDescent="0.25">
      <c r="A5" s="15"/>
      <c r="B5" s="15" t="s">
        <v>62</v>
      </c>
      <c r="C5" s="15" t="s">
        <v>105</v>
      </c>
      <c r="D5" s="15">
        <v>20000</v>
      </c>
      <c r="E5" s="15">
        <v>985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x14ac:dyDescent="0.25">
      <c r="A6" s="15"/>
      <c r="B6" s="15" t="s">
        <v>63</v>
      </c>
      <c r="C6" s="15" t="s">
        <v>104</v>
      </c>
      <c r="D6" s="15">
        <v>25000</v>
      </c>
      <c r="E6" s="15">
        <v>664</v>
      </c>
      <c r="F6" s="15"/>
      <c r="G6" s="15"/>
      <c r="H6" s="15"/>
      <c r="I6" s="15"/>
      <c r="J6" s="16" t="s">
        <v>78</v>
      </c>
      <c r="K6" s="16" t="s">
        <v>81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5">
      <c r="A7" s="15"/>
      <c r="B7" s="15" t="s">
        <v>51</v>
      </c>
      <c r="C7" s="15" t="s">
        <v>105</v>
      </c>
      <c r="D7" s="15">
        <v>750</v>
      </c>
      <c r="E7" s="15">
        <v>750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x14ac:dyDescent="0.25">
      <c r="A8" s="15"/>
      <c r="B8" s="15" t="s">
        <v>64</v>
      </c>
      <c r="C8" s="15" t="s">
        <v>105</v>
      </c>
      <c r="D8" s="19">
        <v>23204</v>
      </c>
      <c r="E8" s="19">
        <v>23204</v>
      </c>
      <c r="F8" s="15"/>
      <c r="G8" s="15"/>
      <c r="H8" s="15"/>
      <c r="I8" s="15"/>
      <c r="J8" s="16" t="s">
        <v>78</v>
      </c>
      <c r="K8" s="16" t="s">
        <v>79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x14ac:dyDescent="0.25">
      <c r="A9" s="15"/>
      <c r="B9" s="15" t="s">
        <v>184</v>
      </c>
      <c r="C9" s="15" t="s">
        <v>105</v>
      </c>
      <c r="D9" s="18">
        <v>5679</v>
      </c>
      <c r="E9" s="18">
        <v>5679</v>
      </c>
      <c r="F9" s="15"/>
      <c r="G9" s="15"/>
      <c r="H9" s="15"/>
      <c r="I9" s="15"/>
      <c r="J9" s="16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x14ac:dyDescent="0.25">
      <c r="A10" s="15"/>
      <c r="B10" s="17" t="s">
        <v>180</v>
      </c>
      <c r="C10" s="15"/>
      <c r="D10" s="15"/>
      <c r="E10" s="15"/>
      <c r="F10" s="15"/>
      <c r="G10" s="15"/>
      <c r="H10" s="15"/>
      <c r="I10" s="15"/>
      <c r="J10" s="16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x14ac:dyDescent="0.25">
      <c r="A11" s="15"/>
      <c r="B11" s="17" t="s">
        <v>181</v>
      </c>
      <c r="C11" s="15"/>
      <c r="D11" s="19">
        <v>12</v>
      </c>
      <c r="E11" s="19">
        <v>12</v>
      </c>
      <c r="F11" s="15"/>
      <c r="G11" s="15"/>
      <c r="H11" s="15"/>
      <c r="I11" s="15"/>
      <c r="J11" s="16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"/>
  <sheetViews>
    <sheetView workbookViewId="0">
      <selection activeCell="H3" sqref="H3"/>
    </sheetView>
  </sheetViews>
  <sheetFormatPr defaultColWidth="180.85546875" defaultRowHeight="15" x14ac:dyDescent="0.25"/>
  <cols>
    <col min="1" max="1" width="20.42578125" bestFit="1" customWidth="1"/>
    <col min="2" max="2" width="17" bestFit="1" customWidth="1"/>
    <col min="3" max="3" width="14.28515625" bestFit="1" customWidth="1"/>
    <col min="4" max="4" width="10.7109375" bestFit="1" customWidth="1"/>
    <col min="5" max="5" width="8.85546875" bestFit="1" customWidth="1"/>
    <col min="6" max="6" width="11.42578125" bestFit="1" customWidth="1"/>
    <col min="7" max="7" width="8" bestFit="1" customWidth="1"/>
    <col min="8" max="8" width="12.28515625" bestFit="1" customWidth="1"/>
    <col min="9" max="9" width="114.7109375" bestFit="1" customWidth="1"/>
    <col min="10" max="10" width="9.140625" bestFit="1" customWidth="1"/>
    <col min="11" max="11" width="17.28515625" bestFit="1" customWidth="1"/>
    <col min="12" max="12" width="19.28515625" bestFit="1" customWidth="1"/>
    <col min="13" max="13" width="8" bestFit="1" customWidth="1"/>
    <col min="14" max="14" width="5" bestFit="1" customWidth="1"/>
    <col min="15" max="15" width="20.140625" bestFit="1" customWidth="1"/>
    <col min="17" max="17" width="12.28515625" bestFit="1" customWidth="1"/>
    <col min="18" max="18" width="18" bestFit="1" customWidth="1"/>
    <col min="19" max="20" width="31.5703125" bestFit="1" customWidth="1"/>
    <col min="21" max="22" width="2" bestFit="1" customWidth="1"/>
  </cols>
  <sheetData>
    <row r="1" spans="1:22" s="20" customFormat="1" x14ac:dyDescent="0.25">
      <c r="A1" s="26" t="s">
        <v>65</v>
      </c>
      <c r="B1" s="26" t="s">
        <v>0</v>
      </c>
      <c r="C1" s="26" t="s">
        <v>1</v>
      </c>
      <c r="D1" s="27" t="s">
        <v>33</v>
      </c>
      <c r="E1" s="27" t="s">
        <v>34</v>
      </c>
      <c r="F1" s="27" t="s">
        <v>201</v>
      </c>
      <c r="G1" s="27" t="s">
        <v>35</v>
      </c>
      <c r="H1" s="27" t="s">
        <v>113</v>
      </c>
      <c r="I1" s="28" t="s">
        <v>44</v>
      </c>
      <c r="J1" s="29" t="s">
        <v>68</v>
      </c>
      <c r="K1" s="29" t="s">
        <v>85</v>
      </c>
      <c r="L1" s="26" t="s">
        <v>82</v>
      </c>
      <c r="M1" s="26" t="s">
        <v>83</v>
      </c>
      <c r="N1" s="26" t="s">
        <v>84</v>
      </c>
      <c r="O1" s="26" t="s">
        <v>91</v>
      </c>
      <c r="P1" s="26"/>
      <c r="Q1" s="26" t="s">
        <v>87</v>
      </c>
      <c r="R1" s="26" t="s">
        <v>95</v>
      </c>
      <c r="S1" s="26" t="s">
        <v>93</v>
      </c>
      <c r="T1" s="26" t="s">
        <v>94</v>
      </c>
      <c r="U1" s="26"/>
      <c r="V1" s="26"/>
    </row>
    <row r="2" spans="1:22" x14ac:dyDescent="0.25">
      <c r="A2" s="20" t="s">
        <v>45</v>
      </c>
      <c r="B2" s="20" t="s">
        <v>46</v>
      </c>
      <c r="C2" s="20" t="s">
        <v>104</v>
      </c>
      <c r="D2" s="20">
        <v>1500</v>
      </c>
      <c r="E2" s="20">
        <v>0</v>
      </c>
      <c r="F2" s="22">
        <v>0</v>
      </c>
      <c r="G2" s="22">
        <v>0</v>
      </c>
      <c r="H2" s="22">
        <v>0</v>
      </c>
      <c r="I2" s="24" t="s">
        <v>209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5">
      <c r="A3" s="20"/>
      <c r="B3" s="23" t="s">
        <v>66</v>
      </c>
      <c r="C3" s="23" t="s">
        <v>104</v>
      </c>
      <c r="D3" s="22">
        <v>10000</v>
      </c>
      <c r="E3" s="23">
        <v>0</v>
      </c>
      <c r="F3" s="22">
        <v>0</v>
      </c>
      <c r="G3" s="22">
        <v>0</v>
      </c>
      <c r="H3" s="22">
        <v>0</v>
      </c>
      <c r="I3" s="24" t="s">
        <v>210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x14ac:dyDescent="0.25">
      <c r="A4" s="20"/>
      <c r="B4" s="20" t="s">
        <v>47</v>
      </c>
      <c r="C4" s="20" t="s">
        <v>104</v>
      </c>
      <c r="D4" s="20">
        <v>20000</v>
      </c>
      <c r="E4" s="20">
        <v>7000</v>
      </c>
      <c r="F4" s="22">
        <v>0</v>
      </c>
      <c r="G4" s="22">
        <v>0</v>
      </c>
      <c r="H4" s="22">
        <v>0</v>
      </c>
      <c r="I4" s="22" t="s">
        <v>211</v>
      </c>
      <c r="J4" s="21" t="s">
        <v>76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x14ac:dyDescent="0.25">
      <c r="A5" s="20"/>
      <c r="B5" s="20" t="s">
        <v>48</v>
      </c>
      <c r="C5" s="20" t="s">
        <v>104</v>
      </c>
      <c r="D5" s="22">
        <v>10000</v>
      </c>
      <c r="E5" s="20">
        <v>0</v>
      </c>
      <c r="F5" s="22">
        <v>0</v>
      </c>
      <c r="G5" s="22">
        <v>0</v>
      </c>
      <c r="H5" s="22">
        <v>0</v>
      </c>
      <c r="I5" s="25" t="s">
        <v>212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x14ac:dyDescent="0.25">
      <c r="A6" s="20"/>
      <c r="B6" s="20" t="s">
        <v>49</v>
      </c>
      <c r="C6" s="20" t="s">
        <v>104</v>
      </c>
      <c r="D6" s="20">
        <v>28000</v>
      </c>
      <c r="E6" s="20">
        <v>9669</v>
      </c>
      <c r="F6" s="22">
        <v>36</v>
      </c>
      <c r="G6" s="22">
        <v>0</v>
      </c>
      <c r="H6" s="22">
        <v>0</v>
      </c>
      <c r="I6" s="24" t="s">
        <v>213</v>
      </c>
      <c r="J6" s="21" t="s">
        <v>76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x14ac:dyDescent="0.25">
      <c r="A7" s="20"/>
      <c r="B7" s="20" t="s">
        <v>50</v>
      </c>
      <c r="C7" s="22" t="s">
        <v>105</v>
      </c>
      <c r="D7" s="20">
        <v>5000</v>
      </c>
      <c r="E7" s="20">
        <v>0</v>
      </c>
      <c r="F7" s="22">
        <v>0</v>
      </c>
      <c r="G7" s="22">
        <v>0</v>
      </c>
      <c r="H7" s="22"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>
        <v>0</v>
      </c>
      <c r="V7" s="20">
        <v>0</v>
      </c>
    </row>
    <row r="8" spans="1:22" x14ac:dyDescent="0.25">
      <c r="A8" s="20"/>
      <c r="B8" s="20" t="s">
        <v>51</v>
      </c>
      <c r="C8" s="20" t="s">
        <v>103</v>
      </c>
      <c r="D8" s="22">
        <v>5000</v>
      </c>
      <c r="E8" s="20">
        <v>1368</v>
      </c>
      <c r="F8" s="22">
        <v>0</v>
      </c>
      <c r="G8" s="22">
        <v>0</v>
      </c>
      <c r="H8" s="22">
        <v>0</v>
      </c>
      <c r="I8" s="20"/>
      <c r="J8" s="21" t="s">
        <v>76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x14ac:dyDescent="0.25">
      <c r="A9" s="20"/>
      <c r="B9" s="20" t="s">
        <v>52</v>
      </c>
      <c r="C9" s="20" t="s">
        <v>103</v>
      </c>
      <c r="D9" s="22">
        <v>20000</v>
      </c>
      <c r="E9" s="20">
        <v>0</v>
      </c>
      <c r="F9" s="22">
        <v>0</v>
      </c>
      <c r="G9" s="22">
        <v>0</v>
      </c>
      <c r="H9" s="22">
        <v>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25">
      <c r="A10" s="20"/>
      <c r="B10" s="22" t="s">
        <v>180</v>
      </c>
      <c r="C10" s="20"/>
      <c r="D10" s="20"/>
      <c r="E10" s="20"/>
      <c r="F10" s="22">
        <v>0</v>
      </c>
      <c r="G10" s="22">
        <v>0</v>
      </c>
      <c r="H10" s="22">
        <v>0</v>
      </c>
      <c r="I10" s="20"/>
      <c r="J10" s="21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A11" s="20"/>
      <c r="B11" s="22" t="s">
        <v>181</v>
      </c>
      <c r="C11" s="20"/>
      <c r="D11" s="20"/>
      <c r="E11" s="20"/>
      <c r="F11" s="22">
        <v>36</v>
      </c>
      <c r="G11" s="22">
        <v>0</v>
      </c>
      <c r="H11" s="22">
        <v>0</v>
      </c>
      <c r="I11" s="20"/>
      <c r="J11" s="21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samlingsplan_oppdatert</vt:lpstr>
      <vt:lpstr>Fra G Søli</vt:lpstr>
      <vt:lpstr>Forklaring</vt:lpstr>
      <vt:lpstr>Karplanter_detaljer</vt:lpstr>
      <vt:lpstr>Hans Arne</vt:lpstr>
      <vt:lpstr>Franz Josef</vt:lpstr>
      <vt:lpstr>Axel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2019-05-21T09:06:53Z</dcterms:modified>
</cp:coreProperties>
</file>